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1.xml" ContentType="application/vnd.openxmlformats-officedocument.drawing+xml"/>
  <Override PartName="/xl/tables/table7.xml" ContentType="application/vnd.openxmlformats-officedocument.spreadsheetml.table+xml"/>
  <Override PartName="/xl/ink/ink1.xml" ContentType="application/inkml+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mc:AlternateContent xmlns:mc="http://schemas.openxmlformats.org/markup-compatibility/2006">
    <mc:Choice Requires="x15">
      <x15ac:absPath xmlns:x15ac="http://schemas.microsoft.com/office/spreadsheetml/2010/11/ac" url="\\homedrives\homedrives$\Jessica.Jones\Desktop\"/>
    </mc:Choice>
  </mc:AlternateContent>
  <xr:revisionPtr revIDLastSave="0" documentId="13_ncr:1_{6FAD4416-56DC-4248-A9E6-81EA9DC4992B}" xr6:coauthVersionLast="37" xr6:coauthVersionMax="38" xr10:uidLastSave="{00000000-0000-0000-0000-000000000000}"/>
  <bookViews>
    <workbookView xWindow="0" yWindow="0" windowWidth="6825" windowHeight="3023" tabRatio="783" firstSheet="3" activeTab="12" xr2:uid="{00000000-000D-0000-FFFF-FFFF00000000}"/>
  </bookViews>
  <sheets>
    <sheet name="Parcel Prices (2)" sheetId="49" r:id="rId1"/>
    <sheet name="Letter Prices" sheetId="35" r:id="rId2"/>
    <sheet name="Letter Prices (2)" sheetId="46" r:id="rId3"/>
    <sheet name="Parcel Prices" sheetId="3" r:id="rId4"/>
    <sheet name="Business prices" sheetId="34" r:id="rId5"/>
    <sheet name="Access Prices" sheetId="9" r:id="rId6"/>
    <sheet name="RM 1C PCA" sheetId="45" r:id="rId7"/>
    <sheet name="RM 1C PCA (2)" sheetId="48" r:id="rId8"/>
    <sheet name="Complaints" sheetId="43" r:id="rId9"/>
    <sheet name="Volume-Revenue - Product Group" sheetId="4" r:id="rId10"/>
    <sheet name="Volume-Revenue - Format" sheetId="24" r:id="rId11"/>
    <sheet name="Volume-Revenue - Letter types" sheetId="19" r:id="rId12"/>
    <sheet name="QoS" sheetId="6" r:id="rId13"/>
  </sheets>
  <definedNames>
    <definedName name="_xlnm._FilterDatabase" localSheetId="6" hidden="1">'RM 1C PCA'!$A$1:$D$606</definedName>
    <definedName name="_xlnm._FilterDatabase" localSheetId="7" hidden="1">'RM 1C PCA (2)'!$A$1:$D$606</definedName>
    <definedName name="_xlnm.Criteria" localSheetId="6">'RM 1C PCA'!$B:$B</definedName>
    <definedName name="_xlnm.Criteria" localSheetId="7">'RM 1C PCA (2)'!$B:$B</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56" i="9" l="1"/>
  <c r="E57" i="9" s="1"/>
  <c r="D57" i="9"/>
  <c r="E58" i="9" s="1"/>
  <c r="D58" i="9"/>
  <c r="D51" i="9"/>
  <c r="E52" i="9" s="1"/>
  <c r="D52" i="9"/>
  <c r="E53" i="9" s="1"/>
  <c r="D53" i="9"/>
  <c r="E54" i="9" s="1"/>
  <c r="D54" i="9"/>
  <c r="E55" i="9" s="1"/>
  <c r="D55" i="9"/>
  <c r="E59" i="9" s="1"/>
  <c r="D59" i="9"/>
  <c r="E60" i="9" s="1"/>
  <c r="D60" i="9"/>
  <c r="D61" i="9"/>
  <c r="F57" i="9" l="1"/>
  <c r="G57" i="9" s="1"/>
  <c r="F53" i="9"/>
  <c r="G53" i="9" s="1"/>
  <c r="F59" i="9"/>
  <c r="G59" i="9" s="1"/>
  <c r="F58" i="9"/>
  <c r="G58" i="9" s="1"/>
  <c r="F60" i="9"/>
  <c r="G60" i="9" s="1"/>
  <c r="E56" i="9"/>
  <c r="F56" i="9" s="1"/>
  <c r="G56" i="9" s="1"/>
  <c r="F55" i="9"/>
  <c r="G55" i="9" s="1"/>
  <c r="E61" i="9"/>
  <c r="F61" i="9" s="1"/>
  <c r="G61" i="9" s="1"/>
  <c r="F54" i="9"/>
  <c r="G54" i="9" s="1"/>
  <c r="F52" i="9"/>
  <c r="G52" i="9" s="1"/>
  <c r="D50" i="9"/>
  <c r="E51" i="9" s="1"/>
  <c r="F51" i="9" s="1"/>
  <c r="G51" i="9" s="1"/>
  <c r="H97" i="49" l="1"/>
  <c r="I97" i="49" s="1"/>
  <c r="G97" i="49"/>
  <c r="H96" i="49"/>
  <c r="I96" i="49" s="1"/>
  <c r="G96" i="49"/>
  <c r="G95" i="49"/>
  <c r="H95" i="49" s="1"/>
  <c r="I95" i="49" s="1"/>
  <c r="G94" i="49"/>
  <c r="H94" i="49" s="1"/>
  <c r="I94" i="49" s="1"/>
  <c r="G93" i="49"/>
  <c r="H93" i="49" s="1"/>
  <c r="I93" i="49" s="1"/>
  <c r="G92" i="49"/>
  <c r="H92" i="49" s="1"/>
  <c r="I92" i="49" s="1"/>
  <c r="G91" i="49"/>
  <c r="H91" i="49" s="1"/>
  <c r="I91" i="49" s="1"/>
  <c r="G90" i="49"/>
  <c r="H90" i="49" s="1"/>
  <c r="I90" i="49" s="1"/>
  <c r="H89" i="49"/>
  <c r="I89" i="49" s="1"/>
  <c r="G89" i="49"/>
  <c r="H88" i="49"/>
  <c r="I88" i="49" s="1"/>
  <c r="G88" i="49"/>
  <c r="G87" i="49"/>
  <c r="H87" i="49" s="1"/>
  <c r="I87" i="49" s="1"/>
  <c r="G86" i="49"/>
  <c r="H86" i="49" s="1"/>
  <c r="I86" i="49" s="1"/>
  <c r="G85" i="49"/>
  <c r="H85" i="49" s="1"/>
  <c r="I85" i="49" s="1"/>
  <c r="G84" i="49"/>
  <c r="H84" i="49" s="1"/>
  <c r="I84" i="49" s="1"/>
  <c r="G83" i="49"/>
  <c r="H83" i="49" s="1"/>
  <c r="I83" i="49" s="1"/>
  <c r="G82" i="49"/>
  <c r="H82" i="49" s="1"/>
  <c r="I82" i="49" s="1"/>
  <c r="H81" i="49"/>
  <c r="I81" i="49" s="1"/>
  <c r="G81" i="49"/>
  <c r="H80" i="49"/>
  <c r="I80" i="49" s="1"/>
  <c r="G80" i="49"/>
  <c r="G79" i="49"/>
  <c r="H79" i="49" s="1"/>
  <c r="I79" i="49" s="1"/>
  <c r="G78" i="49"/>
  <c r="H78" i="49" s="1"/>
  <c r="I78" i="49" s="1"/>
  <c r="G77" i="49"/>
  <c r="H77" i="49" s="1"/>
  <c r="I77" i="49" s="1"/>
  <c r="G76" i="49"/>
  <c r="H76" i="49" s="1"/>
  <c r="I76" i="49" s="1"/>
  <c r="G75" i="49"/>
  <c r="H75" i="49" s="1"/>
  <c r="I75" i="49" s="1"/>
  <c r="G74" i="49"/>
  <c r="H74" i="49" s="1"/>
  <c r="I74" i="49" s="1"/>
  <c r="G73" i="49"/>
  <c r="H73" i="49" s="1"/>
  <c r="I73" i="49" s="1"/>
  <c r="H72" i="49"/>
  <c r="I72" i="49" s="1"/>
  <c r="G72" i="49"/>
  <c r="G71" i="49"/>
  <c r="H71" i="49" s="1"/>
  <c r="I71" i="49" s="1"/>
  <c r="G70" i="49"/>
  <c r="H70" i="49" s="1"/>
  <c r="I70" i="49" s="1"/>
  <c r="G69" i="49"/>
  <c r="H69" i="49" s="1"/>
  <c r="I69" i="49" s="1"/>
  <c r="G68" i="49"/>
  <c r="H68" i="49" s="1"/>
  <c r="I68" i="49" s="1"/>
  <c r="G67" i="49"/>
  <c r="H67" i="49" s="1"/>
  <c r="I67" i="49" s="1"/>
  <c r="G66" i="49"/>
  <c r="H66" i="49" s="1"/>
  <c r="I66" i="49" s="1"/>
  <c r="G65" i="49"/>
  <c r="H65" i="49" s="1"/>
  <c r="I65" i="49" s="1"/>
  <c r="H64" i="49"/>
  <c r="I64" i="49" s="1"/>
  <c r="G64" i="49"/>
  <c r="G63" i="49"/>
  <c r="H63" i="49" s="1"/>
  <c r="I63" i="49" s="1"/>
  <c r="G62" i="49"/>
  <c r="H62" i="49" s="1"/>
  <c r="I62" i="49" s="1"/>
  <c r="G61" i="49"/>
  <c r="H61" i="49" s="1"/>
  <c r="I61" i="49" s="1"/>
  <c r="G60" i="49"/>
  <c r="H60" i="49" s="1"/>
  <c r="I60" i="49" s="1"/>
  <c r="G59" i="49"/>
  <c r="H59" i="49" s="1"/>
  <c r="I59" i="49" s="1"/>
  <c r="G58" i="49"/>
  <c r="H58" i="49" s="1"/>
  <c r="I58" i="49" s="1"/>
  <c r="H57" i="49"/>
  <c r="I57" i="49" s="1"/>
  <c r="G57" i="49"/>
  <c r="H56" i="49"/>
  <c r="I56" i="49" s="1"/>
  <c r="G56" i="49"/>
  <c r="G55" i="49"/>
  <c r="H55" i="49" s="1"/>
  <c r="I55" i="49" s="1"/>
  <c r="G54" i="49"/>
  <c r="H54" i="49" s="1"/>
  <c r="I54" i="49" s="1"/>
  <c r="G53" i="49"/>
  <c r="H53" i="49" s="1"/>
  <c r="I53" i="49" s="1"/>
  <c r="G52" i="49"/>
  <c r="H52" i="49" s="1"/>
  <c r="I52" i="49" s="1"/>
  <c r="G51" i="49"/>
  <c r="H51" i="49" s="1"/>
  <c r="I51" i="49" s="1"/>
  <c r="G50" i="49"/>
  <c r="H50" i="49" s="1"/>
  <c r="I50" i="49" s="1"/>
  <c r="G49" i="49"/>
  <c r="H49" i="49" s="1"/>
  <c r="I49" i="49" s="1"/>
  <c r="H48" i="49"/>
  <c r="I48" i="49" s="1"/>
  <c r="G48" i="49"/>
  <c r="G47" i="49"/>
  <c r="H47" i="49" s="1"/>
  <c r="I47" i="49" s="1"/>
  <c r="G46" i="49"/>
  <c r="H46" i="49" s="1"/>
  <c r="I46" i="49" s="1"/>
  <c r="G45" i="49"/>
  <c r="H45" i="49" s="1"/>
  <c r="I45" i="49" s="1"/>
  <c r="G44" i="49"/>
  <c r="H44" i="49" s="1"/>
  <c r="I44" i="49" s="1"/>
  <c r="G43" i="49"/>
  <c r="H43" i="49" s="1"/>
  <c r="I43" i="49" s="1"/>
  <c r="G42" i="49"/>
  <c r="H42" i="49" s="1"/>
  <c r="I42" i="49" s="1"/>
  <c r="G41" i="49"/>
  <c r="H41" i="49" s="1"/>
  <c r="I41" i="49" s="1"/>
  <c r="H40" i="49"/>
  <c r="I40" i="49" s="1"/>
  <c r="G40" i="49"/>
  <c r="G39" i="49"/>
  <c r="H39" i="49" s="1"/>
  <c r="I39" i="49" s="1"/>
  <c r="G38" i="49"/>
  <c r="H38" i="49" s="1"/>
  <c r="I38" i="49" s="1"/>
  <c r="G37" i="49"/>
  <c r="H37" i="49" s="1"/>
  <c r="I37" i="49" s="1"/>
  <c r="G36" i="49"/>
  <c r="H36" i="49" s="1"/>
  <c r="I36" i="49" s="1"/>
  <c r="G35" i="49"/>
  <c r="H35" i="49" s="1"/>
  <c r="I35" i="49" s="1"/>
  <c r="G34" i="49"/>
  <c r="H34" i="49" s="1"/>
  <c r="I34" i="49" s="1"/>
  <c r="G33" i="49"/>
  <c r="H33" i="49" s="1"/>
  <c r="I33" i="49" s="1"/>
  <c r="H32" i="49"/>
  <c r="I32" i="49" s="1"/>
  <c r="G32" i="49"/>
  <c r="G31" i="49"/>
  <c r="H31" i="49" s="1"/>
  <c r="I31" i="49" s="1"/>
  <c r="G30" i="49"/>
  <c r="H30" i="49" s="1"/>
  <c r="I30" i="49" s="1"/>
  <c r="G29" i="49"/>
  <c r="H29" i="49" s="1"/>
  <c r="I29" i="49" s="1"/>
  <c r="G28" i="49"/>
  <c r="H28" i="49" s="1"/>
  <c r="I28" i="49" s="1"/>
  <c r="G27" i="49"/>
  <c r="H27" i="49" s="1"/>
  <c r="I27" i="49" s="1"/>
  <c r="G26" i="49"/>
  <c r="H26" i="49" s="1"/>
  <c r="I26" i="49" s="1"/>
  <c r="G25" i="49"/>
  <c r="H25" i="49" s="1"/>
  <c r="I25" i="49" s="1"/>
  <c r="H24" i="49"/>
  <c r="I24" i="49" s="1"/>
  <c r="G24" i="49"/>
  <c r="G23" i="49"/>
  <c r="H23" i="49" s="1"/>
  <c r="I23" i="49" s="1"/>
  <c r="G22" i="49"/>
  <c r="H22" i="49" s="1"/>
  <c r="I22" i="49" s="1"/>
  <c r="G21" i="49"/>
  <c r="H21" i="49" s="1"/>
  <c r="I21" i="49" s="1"/>
  <c r="G20" i="49"/>
  <c r="H20" i="49" s="1"/>
  <c r="I20" i="49" s="1"/>
  <c r="G19" i="49"/>
  <c r="H19" i="49" s="1"/>
  <c r="I19" i="49" s="1"/>
  <c r="G18" i="49"/>
  <c r="H18" i="49" s="1"/>
  <c r="I18" i="49" s="1"/>
  <c r="H17" i="49"/>
  <c r="I17" i="49" s="1"/>
  <c r="G17" i="49"/>
  <c r="H16" i="49"/>
  <c r="I16" i="49" s="1"/>
  <c r="G16" i="49"/>
  <c r="G15" i="49"/>
  <c r="H15" i="49" s="1"/>
  <c r="I15" i="49" s="1"/>
  <c r="G14" i="49"/>
  <c r="H14" i="49" s="1"/>
  <c r="I14" i="49" s="1"/>
  <c r="G13" i="49"/>
  <c r="H13" i="49" s="1"/>
  <c r="I13" i="49" s="1"/>
  <c r="G12" i="49"/>
  <c r="H12" i="49" s="1"/>
  <c r="I12" i="49" s="1"/>
  <c r="G11" i="49"/>
  <c r="H11" i="49" s="1"/>
  <c r="I11" i="49" s="1"/>
  <c r="G10" i="49"/>
  <c r="H10" i="49" s="1"/>
  <c r="I10" i="49" s="1"/>
  <c r="G9" i="49"/>
  <c r="H9" i="49" s="1"/>
  <c r="I9" i="49" s="1"/>
  <c r="H8" i="49"/>
  <c r="I8" i="49" s="1"/>
  <c r="G8" i="49"/>
  <c r="G7" i="49"/>
  <c r="H7" i="49" s="1"/>
  <c r="I7" i="49" s="1"/>
  <c r="G6" i="49"/>
  <c r="H6" i="49" s="1"/>
  <c r="I6" i="49" s="1"/>
  <c r="G5" i="49"/>
  <c r="H5" i="49" s="1"/>
  <c r="I5" i="49" s="1"/>
  <c r="H4" i="49"/>
  <c r="I4" i="49" s="1"/>
  <c r="G4" i="49"/>
  <c r="G3" i="49"/>
  <c r="H3" i="49" s="1"/>
  <c r="I3" i="49" s="1"/>
  <c r="G2" i="49"/>
  <c r="H2" i="49" s="1"/>
  <c r="I2" i="49" s="1"/>
  <c r="D49" i="9" l="1"/>
  <c r="E50" i="9" s="1"/>
  <c r="F50" i="9" s="1"/>
  <c r="G50" i="9" s="1"/>
  <c r="D44" i="9" l="1"/>
  <c r="D39" i="9"/>
  <c r="D29" i="9"/>
  <c r="E97" i="34" l="1"/>
  <c r="F97" i="34" s="1"/>
  <c r="G97" i="34" s="1"/>
  <c r="E85" i="34"/>
  <c r="F85" i="34" s="1"/>
  <c r="G85" i="34" s="1"/>
  <c r="E61" i="34"/>
  <c r="F61" i="34" s="1"/>
  <c r="G61" i="34" s="1"/>
  <c r="E49" i="34"/>
  <c r="F49" i="34" s="1"/>
  <c r="G49" i="34" s="1"/>
  <c r="E37" i="34"/>
  <c r="F37" i="34" s="1"/>
  <c r="G37" i="34" s="1"/>
  <c r="E25" i="34"/>
  <c r="F25" i="34" s="1"/>
  <c r="G25" i="34" s="1"/>
  <c r="E13" i="34"/>
  <c r="F13" i="34" s="1"/>
  <c r="C97" i="34"/>
  <c r="C85" i="34"/>
  <c r="E73" i="34"/>
  <c r="F73" i="34" s="1"/>
  <c r="C73" i="34"/>
  <c r="C61" i="34"/>
  <c r="C49" i="34"/>
  <c r="C37" i="34"/>
  <c r="C25" i="34"/>
  <c r="C13" i="34"/>
  <c r="C109" i="34"/>
  <c r="G73" i="3"/>
  <c r="G53" i="3"/>
  <c r="G13" i="3"/>
  <c r="G33" i="3"/>
  <c r="G32" i="3"/>
  <c r="H81" i="3" l="1"/>
  <c r="I81" i="3" s="1"/>
  <c r="H61" i="3"/>
  <c r="I61" i="3" s="1"/>
  <c r="H73" i="3"/>
  <c r="I73" i="3" s="1"/>
  <c r="H53" i="3"/>
  <c r="I53" i="3" s="1"/>
  <c r="H41" i="3"/>
  <c r="I41" i="3" s="1"/>
  <c r="H33" i="3"/>
  <c r="I33" i="3" s="1"/>
  <c r="H21" i="3"/>
  <c r="I21" i="3" s="1"/>
  <c r="H13" i="3"/>
  <c r="I13" i="3" s="1"/>
  <c r="G77" i="43" l="1"/>
  <c r="F77" i="43"/>
  <c r="E77" i="43"/>
  <c r="D77" i="43"/>
  <c r="C77" i="43"/>
  <c r="Q81" i="46" l="1"/>
  <c r="Q80" i="46"/>
  <c r="Q71" i="46"/>
  <c r="Q70" i="46"/>
  <c r="Q61" i="46"/>
  <c r="Q60" i="46"/>
  <c r="Q51" i="46"/>
  <c r="Q50" i="46"/>
  <c r="Q41" i="46"/>
  <c r="Q40" i="46"/>
  <c r="Q31" i="46"/>
  <c r="Q30" i="46"/>
  <c r="Q21" i="46"/>
  <c r="Q20" i="46"/>
  <c r="Q11" i="46"/>
  <c r="Q10" i="46"/>
  <c r="P81" i="46"/>
  <c r="P80" i="46"/>
  <c r="P79" i="46"/>
  <c r="P71" i="46"/>
  <c r="P70" i="46"/>
  <c r="P69" i="46"/>
  <c r="P61" i="46"/>
  <c r="P60" i="46"/>
  <c r="P59" i="46"/>
  <c r="P51" i="46"/>
  <c r="P50" i="46"/>
  <c r="P49" i="46"/>
  <c r="P41" i="46"/>
  <c r="P40" i="46"/>
  <c r="P39" i="46"/>
  <c r="P31" i="46"/>
  <c r="P30" i="46"/>
  <c r="P29" i="46"/>
  <c r="P21" i="46"/>
  <c r="P20" i="46"/>
  <c r="P19" i="46"/>
  <c r="P11" i="46"/>
  <c r="P10" i="46"/>
  <c r="P9" i="46"/>
  <c r="O81" i="46"/>
  <c r="O80" i="46"/>
  <c r="O79" i="46"/>
  <c r="O78" i="46"/>
  <c r="O71" i="46"/>
  <c r="O70" i="46"/>
  <c r="O69" i="46"/>
  <c r="O68" i="46"/>
  <c r="O61" i="46"/>
  <c r="O60" i="46"/>
  <c r="O59" i="46"/>
  <c r="O58" i="46"/>
  <c r="O51" i="46"/>
  <c r="O50" i="46"/>
  <c r="O49" i="46"/>
  <c r="O48" i="46"/>
  <c r="O41" i="46"/>
  <c r="O40" i="46"/>
  <c r="O39" i="46"/>
  <c r="O38" i="46"/>
  <c r="O31" i="46"/>
  <c r="O30" i="46"/>
  <c r="O29" i="46"/>
  <c r="O28" i="46"/>
  <c r="O21" i="46"/>
  <c r="O20" i="46"/>
  <c r="O19" i="46"/>
  <c r="O18" i="46"/>
  <c r="O11" i="46"/>
  <c r="O10" i="46"/>
  <c r="O9" i="46"/>
  <c r="O8" i="46"/>
  <c r="N81" i="46"/>
  <c r="N80" i="46"/>
  <c r="N79" i="46"/>
  <c r="N78" i="46"/>
  <c r="N77" i="46"/>
  <c r="N71" i="46"/>
  <c r="N70" i="46"/>
  <c r="N69" i="46"/>
  <c r="N68" i="46"/>
  <c r="N67" i="46"/>
  <c r="N61" i="46"/>
  <c r="N60" i="46"/>
  <c r="N59" i="46"/>
  <c r="N58" i="46"/>
  <c r="N57" i="46"/>
  <c r="N51" i="46"/>
  <c r="N50" i="46"/>
  <c r="N49" i="46"/>
  <c r="N48" i="46"/>
  <c r="N47" i="46"/>
  <c r="N41" i="46"/>
  <c r="N40" i="46"/>
  <c r="N39" i="46"/>
  <c r="N38" i="46"/>
  <c r="N37" i="46"/>
  <c r="N31" i="46"/>
  <c r="N30" i="46"/>
  <c r="N29" i="46"/>
  <c r="N28" i="46"/>
  <c r="N27" i="46"/>
  <c r="N21" i="46"/>
  <c r="N20" i="46"/>
  <c r="N19" i="46"/>
  <c r="N18" i="46"/>
  <c r="N17" i="46"/>
  <c r="N11" i="46"/>
  <c r="N10" i="46"/>
  <c r="N9" i="46"/>
  <c r="N8" i="46"/>
  <c r="N7" i="46"/>
  <c r="M81" i="46"/>
  <c r="M80" i="46"/>
  <c r="M79" i="46"/>
  <c r="M78" i="46"/>
  <c r="M77" i="46"/>
  <c r="M76" i="46"/>
  <c r="M71" i="46"/>
  <c r="M70" i="46"/>
  <c r="M69" i="46"/>
  <c r="M68" i="46"/>
  <c r="M67" i="46"/>
  <c r="M66" i="46"/>
  <c r="M61" i="46"/>
  <c r="M60" i="46"/>
  <c r="M59" i="46"/>
  <c r="M58" i="46"/>
  <c r="M57" i="46"/>
  <c r="M56" i="46"/>
  <c r="M51" i="46"/>
  <c r="M50" i="46"/>
  <c r="M49" i="46"/>
  <c r="M48" i="46"/>
  <c r="M47" i="46"/>
  <c r="M46" i="46"/>
  <c r="M41" i="46"/>
  <c r="M40" i="46"/>
  <c r="M39" i="46"/>
  <c r="M38" i="46"/>
  <c r="M37" i="46"/>
  <c r="M36" i="46"/>
  <c r="M31" i="46"/>
  <c r="M30" i="46"/>
  <c r="M29" i="46"/>
  <c r="M28" i="46"/>
  <c r="M27" i="46"/>
  <c r="M26" i="46"/>
  <c r="M21" i="46"/>
  <c r="M20" i="46"/>
  <c r="M19" i="46"/>
  <c r="M18" i="46"/>
  <c r="M17" i="46"/>
  <c r="M16" i="46"/>
  <c r="M6" i="46"/>
  <c r="M7" i="46"/>
  <c r="M8" i="46"/>
  <c r="M9" i="46"/>
  <c r="M10" i="46"/>
  <c r="M11" i="46"/>
  <c r="L81" i="46"/>
  <c r="L80" i="46"/>
  <c r="L79" i="46"/>
  <c r="L78" i="46"/>
  <c r="L77" i="46"/>
  <c r="L76" i="46"/>
  <c r="L75" i="46"/>
  <c r="L71" i="46"/>
  <c r="L70" i="46"/>
  <c r="L69" i="46"/>
  <c r="L68" i="46"/>
  <c r="L67" i="46"/>
  <c r="L66" i="46"/>
  <c r="L65" i="46"/>
  <c r="L61" i="46"/>
  <c r="L60" i="46"/>
  <c r="L59" i="46"/>
  <c r="L58" i="46"/>
  <c r="L57" i="46"/>
  <c r="L56" i="46"/>
  <c r="L55" i="46"/>
  <c r="L51" i="46"/>
  <c r="L50" i="46"/>
  <c r="L49" i="46"/>
  <c r="L48" i="46"/>
  <c r="L47" i="46"/>
  <c r="L46" i="46"/>
  <c r="L45" i="46"/>
  <c r="L41" i="46"/>
  <c r="L40" i="46"/>
  <c r="L39" i="46"/>
  <c r="L38" i="46"/>
  <c r="L37" i="46"/>
  <c r="L36" i="46"/>
  <c r="L35" i="46"/>
  <c r="L31" i="46"/>
  <c r="L30" i="46"/>
  <c r="L29" i="46"/>
  <c r="L28" i="46"/>
  <c r="L27" i="46"/>
  <c r="L26" i="46"/>
  <c r="L25" i="46"/>
  <c r="L21" i="46"/>
  <c r="L20" i="46"/>
  <c r="L19" i="46"/>
  <c r="L18" i="46"/>
  <c r="L17" i="46"/>
  <c r="L16" i="46"/>
  <c r="L15" i="46"/>
  <c r="L11" i="46"/>
  <c r="L10" i="46"/>
  <c r="L9" i="46"/>
  <c r="L8" i="46"/>
  <c r="L7" i="46"/>
  <c r="L6" i="46"/>
  <c r="L5" i="46"/>
  <c r="K81" i="46"/>
  <c r="K80" i="46"/>
  <c r="K79" i="46"/>
  <c r="K78" i="46"/>
  <c r="K77" i="46"/>
  <c r="K76" i="46"/>
  <c r="K75" i="46"/>
  <c r="K74" i="46"/>
  <c r="K71" i="46"/>
  <c r="K70" i="46"/>
  <c r="K69" i="46"/>
  <c r="K68" i="46"/>
  <c r="K67" i="46"/>
  <c r="K66" i="46"/>
  <c r="K65" i="46"/>
  <c r="K64" i="46"/>
  <c r="K61" i="46"/>
  <c r="K60" i="46"/>
  <c r="K59" i="46"/>
  <c r="K58" i="46"/>
  <c r="K57" i="46"/>
  <c r="K56" i="46"/>
  <c r="K55" i="46"/>
  <c r="K54" i="46"/>
  <c r="K51" i="46"/>
  <c r="K50" i="46"/>
  <c r="K49" i="46"/>
  <c r="K48" i="46"/>
  <c r="K47" i="46"/>
  <c r="K46" i="46"/>
  <c r="K45" i="46"/>
  <c r="K44" i="46"/>
  <c r="K41" i="46"/>
  <c r="K40" i="46"/>
  <c r="K39" i="46"/>
  <c r="K38" i="46"/>
  <c r="K37" i="46"/>
  <c r="K36" i="46"/>
  <c r="K35" i="46"/>
  <c r="K34" i="46"/>
  <c r="K31" i="46"/>
  <c r="K30" i="46"/>
  <c r="K29" i="46"/>
  <c r="K28" i="46"/>
  <c r="K27" i="46"/>
  <c r="K26" i="46"/>
  <c r="K25" i="46"/>
  <c r="K24" i="46"/>
  <c r="K21" i="46"/>
  <c r="K20" i="46"/>
  <c r="K19" i="46"/>
  <c r="K18" i="46"/>
  <c r="K17" i="46"/>
  <c r="K16" i="46"/>
  <c r="K15" i="46"/>
  <c r="K14" i="46"/>
  <c r="K11" i="46"/>
  <c r="K10" i="46"/>
  <c r="K9" i="46"/>
  <c r="K8" i="46"/>
  <c r="K7" i="46"/>
  <c r="K6" i="46"/>
  <c r="K5" i="46"/>
  <c r="K4" i="46"/>
  <c r="J81" i="46"/>
  <c r="J80" i="46"/>
  <c r="J79" i="46"/>
  <c r="J78" i="46"/>
  <c r="J77" i="46"/>
  <c r="J76" i="46"/>
  <c r="J75" i="46"/>
  <c r="J74" i="46"/>
  <c r="J73" i="46"/>
  <c r="J71" i="46"/>
  <c r="J70" i="46"/>
  <c r="J69" i="46"/>
  <c r="J68" i="46"/>
  <c r="J67" i="46"/>
  <c r="J66" i="46"/>
  <c r="J65" i="46"/>
  <c r="J64" i="46"/>
  <c r="J63" i="46"/>
  <c r="J61" i="46"/>
  <c r="J60" i="46"/>
  <c r="J59" i="46"/>
  <c r="J58" i="46"/>
  <c r="J57" i="46"/>
  <c r="J56" i="46"/>
  <c r="J55" i="46"/>
  <c r="J54" i="46"/>
  <c r="J53" i="46"/>
  <c r="J51" i="46"/>
  <c r="J50" i="46"/>
  <c r="J49" i="46"/>
  <c r="J48" i="46"/>
  <c r="J47" i="46"/>
  <c r="J46" i="46"/>
  <c r="J45" i="46"/>
  <c r="J44" i="46"/>
  <c r="J43" i="46"/>
  <c r="J41" i="46"/>
  <c r="J40" i="46"/>
  <c r="J39" i="46"/>
  <c r="J38" i="46"/>
  <c r="J37" i="46"/>
  <c r="J36" i="46"/>
  <c r="J35" i="46"/>
  <c r="J34" i="46"/>
  <c r="J33" i="46"/>
  <c r="J31" i="46"/>
  <c r="J30" i="46"/>
  <c r="J29" i="46"/>
  <c r="J28" i="46"/>
  <c r="J27" i="46"/>
  <c r="J26" i="46"/>
  <c r="J25" i="46"/>
  <c r="J24" i="46"/>
  <c r="J23" i="46"/>
  <c r="J21" i="46"/>
  <c r="J20" i="46"/>
  <c r="J19" i="46"/>
  <c r="J18" i="46"/>
  <c r="J17" i="46"/>
  <c r="J16" i="46"/>
  <c r="J15" i="46"/>
  <c r="J14" i="46"/>
  <c r="J13" i="46"/>
  <c r="J11" i="46"/>
  <c r="J10" i="46"/>
  <c r="J9" i="46"/>
  <c r="J8" i="46"/>
  <c r="J7" i="46"/>
  <c r="J6" i="46"/>
  <c r="J5" i="46"/>
  <c r="J4" i="46"/>
  <c r="J3" i="46"/>
  <c r="G80" i="46"/>
  <c r="H80" i="46" s="1"/>
  <c r="I80" i="46" s="1"/>
  <c r="G79" i="46"/>
  <c r="H79" i="46" s="1"/>
  <c r="I79" i="46" s="1"/>
  <c r="G78" i="46"/>
  <c r="H78" i="46" s="1"/>
  <c r="I78" i="46" s="1"/>
  <c r="G77" i="46"/>
  <c r="H77" i="46" s="1"/>
  <c r="I77" i="46" s="1"/>
  <c r="G76" i="46"/>
  <c r="H76" i="46" s="1"/>
  <c r="I76" i="46" s="1"/>
  <c r="G75" i="46"/>
  <c r="H75" i="46" s="1"/>
  <c r="I75" i="46" s="1"/>
  <c r="G74" i="46"/>
  <c r="H74" i="46" s="1"/>
  <c r="I74" i="46" s="1"/>
  <c r="G73" i="46"/>
  <c r="H73" i="46" s="1"/>
  <c r="I73" i="46" s="1"/>
  <c r="G72" i="46"/>
  <c r="G81" i="46" s="1"/>
  <c r="H81" i="46" s="1"/>
  <c r="I81" i="46" s="1"/>
  <c r="G70" i="46"/>
  <c r="H70" i="46" s="1"/>
  <c r="I70" i="46" s="1"/>
  <c r="G69" i="46"/>
  <c r="H69" i="46" s="1"/>
  <c r="I69" i="46" s="1"/>
  <c r="G68" i="46"/>
  <c r="H68" i="46" s="1"/>
  <c r="I68" i="46" s="1"/>
  <c r="G67" i="46"/>
  <c r="H67" i="46" s="1"/>
  <c r="I67" i="46" s="1"/>
  <c r="G66" i="46"/>
  <c r="H66" i="46" s="1"/>
  <c r="I66" i="46" s="1"/>
  <c r="G65" i="46"/>
  <c r="H65" i="46" s="1"/>
  <c r="I65" i="46" s="1"/>
  <c r="G64" i="46"/>
  <c r="H64" i="46" s="1"/>
  <c r="I64" i="46" s="1"/>
  <c r="G63" i="46"/>
  <c r="H63" i="46" s="1"/>
  <c r="I63" i="46" s="1"/>
  <c r="G62" i="46"/>
  <c r="G71" i="46" s="1"/>
  <c r="H71" i="46" s="1"/>
  <c r="I71" i="46" s="1"/>
  <c r="G61" i="46"/>
  <c r="H61" i="46" s="1"/>
  <c r="I61" i="46" s="1"/>
  <c r="G60" i="46"/>
  <c r="H60" i="46" s="1"/>
  <c r="I60" i="46" s="1"/>
  <c r="G59" i="46"/>
  <c r="H59" i="46" s="1"/>
  <c r="I59" i="46" s="1"/>
  <c r="G58" i="46"/>
  <c r="H58" i="46" s="1"/>
  <c r="I58" i="46" s="1"/>
  <c r="G57" i="46"/>
  <c r="H57" i="46" s="1"/>
  <c r="I57" i="46" s="1"/>
  <c r="G56" i="46"/>
  <c r="H56" i="46" s="1"/>
  <c r="I56" i="46" s="1"/>
  <c r="G55" i="46"/>
  <c r="H55" i="46" s="1"/>
  <c r="I55" i="46" s="1"/>
  <c r="G54" i="46"/>
  <c r="H54" i="46" s="1"/>
  <c r="I54" i="46" s="1"/>
  <c r="G53" i="46"/>
  <c r="H53" i="46" s="1"/>
  <c r="I53" i="46" s="1"/>
  <c r="G52" i="46"/>
  <c r="H52" i="46" s="1"/>
  <c r="I52" i="46" s="1"/>
  <c r="G50" i="46"/>
  <c r="H50" i="46" s="1"/>
  <c r="I50" i="46" s="1"/>
  <c r="G49" i="46"/>
  <c r="H49" i="46" s="1"/>
  <c r="I49" i="46" s="1"/>
  <c r="G48" i="46"/>
  <c r="H48" i="46" s="1"/>
  <c r="I48" i="46" s="1"/>
  <c r="G47" i="46"/>
  <c r="H47" i="46" s="1"/>
  <c r="I47" i="46" s="1"/>
  <c r="G46" i="46"/>
  <c r="H46" i="46" s="1"/>
  <c r="I46" i="46" s="1"/>
  <c r="G45" i="46"/>
  <c r="H45" i="46" s="1"/>
  <c r="I45" i="46" s="1"/>
  <c r="G44" i="46"/>
  <c r="H44" i="46" s="1"/>
  <c r="I44" i="46" s="1"/>
  <c r="G43" i="46"/>
  <c r="H43" i="46" s="1"/>
  <c r="I43" i="46" s="1"/>
  <c r="G42" i="46"/>
  <c r="G51" i="46" s="1"/>
  <c r="H51" i="46" s="1"/>
  <c r="I51" i="46" s="1"/>
  <c r="G41" i="46"/>
  <c r="H41" i="46" s="1"/>
  <c r="I41" i="46" s="1"/>
  <c r="G40" i="46"/>
  <c r="H40" i="46" s="1"/>
  <c r="I40" i="46" s="1"/>
  <c r="G39" i="46"/>
  <c r="H39" i="46" s="1"/>
  <c r="I39" i="46" s="1"/>
  <c r="G38" i="46"/>
  <c r="H38" i="46" s="1"/>
  <c r="I38" i="46" s="1"/>
  <c r="G37" i="46"/>
  <c r="H37" i="46" s="1"/>
  <c r="I37" i="46" s="1"/>
  <c r="G36" i="46"/>
  <c r="H36" i="46" s="1"/>
  <c r="I36" i="46" s="1"/>
  <c r="G35" i="46"/>
  <c r="H35" i="46" s="1"/>
  <c r="I35" i="46" s="1"/>
  <c r="G34" i="46"/>
  <c r="H34" i="46" s="1"/>
  <c r="I34" i="46" s="1"/>
  <c r="G33" i="46"/>
  <c r="H33" i="46" s="1"/>
  <c r="I33" i="46" s="1"/>
  <c r="G32" i="46"/>
  <c r="H32" i="46" s="1"/>
  <c r="I32" i="46" s="1"/>
  <c r="G31" i="46"/>
  <c r="H31" i="46" s="1"/>
  <c r="I31" i="46" s="1"/>
  <c r="G30" i="46"/>
  <c r="H30" i="46" s="1"/>
  <c r="I30" i="46" s="1"/>
  <c r="G29" i="46"/>
  <c r="H29" i="46" s="1"/>
  <c r="I29" i="46" s="1"/>
  <c r="G28" i="46"/>
  <c r="H28" i="46" s="1"/>
  <c r="I28" i="46" s="1"/>
  <c r="G27" i="46"/>
  <c r="H27" i="46" s="1"/>
  <c r="I27" i="46" s="1"/>
  <c r="G26" i="46"/>
  <c r="H26" i="46" s="1"/>
  <c r="I26" i="46" s="1"/>
  <c r="G25" i="46"/>
  <c r="H25" i="46" s="1"/>
  <c r="I25" i="46" s="1"/>
  <c r="G24" i="46"/>
  <c r="H24" i="46" s="1"/>
  <c r="I24" i="46" s="1"/>
  <c r="G23" i="46"/>
  <c r="H23" i="46" s="1"/>
  <c r="I23" i="46" s="1"/>
  <c r="G22" i="46"/>
  <c r="H22" i="46" s="1"/>
  <c r="I22" i="46" s="1"/>
  <c r="G21" i="46"/>
  <c r="H21" i="46" s="1"/>
  <c r="I21" i="46" s="1"/>
  <c r="G20" i="46"/>
  <c r="H20" i="46" s="1"/>
  <c r="I20" i="46" s="1"/>
  <c r="G19" i="46"/>
  <c r="H19" i="46" s="1"/>
  <c r="I19" i="46" s="1"/>
  <c r="G18" i="46"/>
  <c r="H18" i="46" s="1"/>
  <c r="I18" i="46" s="1"/>
  <c r="G17" i="46"/>
  <c r="H17" i="46" s="1"/>
  <c r="I17" i="46" s="1"/>
  <c r="G16" i="46"/>
  <c r="H16" i="46" s="1"/>
  <c r="I16" i="46" s="1"/>
  <c r="G15" i="46"/>
  <c r="H15" i="46" s="1"/>
  <c r="I15" i="46" s="1"/>
  <c r="G14" i="46"/>
  <c r="H14" i="46" s="1"/>
  <c r="I14" i="46" s="1"/>
  <c r="G13" i="46"/>
  <c r="H13" i="46" s="1"/>
  <c r="I13" i="46" s="1"/>
  <c r="G12" i="46"/>
  <c r="H12" i="46" s="1"/>
  <c r="I12" i="46" s="1"/>
  <c r="G11" i="46"/>
  <c r="H11" i="46" s="1"/>
  <c r="I11" i="46" s="1"/>
  <c r="G10" i="46"/>
  <c r="H10" i="46" s="1"/>
  <c r="I10" i="46" s="1"/>
  <c r="G9" i="46"/>
  <c r="H9" i="46" s="1"/>
  <c r="I9" i="46" s="1"/>
  <c r="G8" i="46"/>
  <c r="H8" i="46" s="1"/>
  <c r="I8" i="46" s="1"/>
  <c r="G7" i="46"/>
  <c r="H7" i="46" s="1"/>
  <c r="I7" i="46" s="1"/>
  <c r="G6" i="46"/>
  <c r="H6" i="46" s="1"/>
  <c r="I6" i="46" s="1"/>
  <c r="G5" i="46"/>
  <c r="H5" i="46" s="1"/>
  <c r="I5" i="46" s="1"/>
  <c r="G4" i="46"/>
  <c r="H4" i="46" s="1"/>
  <c r="I4" i="46" s="1"/>
  <c r="G3" i="46"/>
  <c r="H3" i="46" s="1"/>
  <c r="I3" i="46" s="1"/>
  <c r="G2" i="46"/>
  <c r="H2" i="46" s="1"/>
  <c r="I2" i="46" s="1"/>
  <c r="G61" i="35"/>
  <c r="H72" i="46" l="1"/>
  <c r="I72" i="46" s="1"/>
  <c r="H42" i="46"/>
  <c r="I42" i="46" s="1"/>
  <c r="H62" i="46"/>
  <c r="I62" i="46" s="1"/>
  <c r="G41" i="35"/>
  <c r="H41" i="35" s="1"/>
  <c r="I41" i="35" s="1"/>
  <c r="G31" i="35"/>
  <c r="H31" i="35" s="1"/>
  <c r="I31" i="35" s="1"/>
  <c r="G21" i="35"/>
  <c r="H21" i="35" s="1"/>
  <c r="I21" i="35" s="1"/>
  <c r="G11" i="35"/>
  <c r="H11" i="35" s="1"/>
  <c r="I11" i="35" s="1"/>
  <c r="H61" i="35"/>
  <c r="I61" i="35" s="1"/>
  <c r="E109" i="34" l="1"/>
  <c r="F109" i="34" s="1"/>
  <c r="G109" i="34" s="1"/>
  <c r="E45" i="34"/>
  <c r="E44" i="34"/>
  <c r="E2" i="34"/>
  <c r="G30" i="35"/>
  <c r="G29" i="35"/>
  <c r="G28" i="35"/>
  <c r="G27" i="35"/>
  <c r="G26" i="35"/>
  <c r="G25" i="35"/>
  <c r="G24" i="35"/>
  <c r="G23" i="35"/>
  <c r="G22" i="35"/>
  <c r="D2" i="9" l="1"/>
  <c r="D3" i="9"/>
  <c r="D4" i="9"/>
  <c r="D5" i="9"/>
  <c r="D6" i="9"/>
  <c r="D7" i="9"/>
  <c r="D8" i="9"/>
  <c r="D9" i="9"/>
  <c r="D10" i="9"/>
  <c r="D11" i="9"/>
  <c r="D12" i="9"/>
  <c r="D13" i="9"/>
  <c r="D14" i="9"/>
  <c r="D15" i="9"/>
  <c r="D16" i="9"/>
  <c r="D17" i="9"/>
  <c r="D18" i="9"/>
  <c r="D19" i="9"/>
  <c r="D20" i="9"/>
  <c r="E29" i="9" s="1"/>
  <c r="D21" i="9"/>
  <c r="D22" i="9"/>
  <c r="D23" i="9"/>
  <c r="D24" i="9"/>
  <c r="D25" i="9"/>
  <c r="D26" i="9"/>
  <c r="D27" i="9"/>
  <c r="D28" i="9"/>
  <c r="D30" i="9"/>
  <c r="D31" i="9"/>
  <c r="D32" i="9"/>
  <c r="D33" i="9"/>
  <c r="D34" i="9"/>
  <c r="D35" i="9"/>
  <c r="D36" i="9"/>
  <c r="D37" i="9"/>
  <c r="D38" i="9"/>
  <c r="D40" i="9"/>
  <c r="D41" i="9"/>
  <c r="D42" i="9"/>
  <c r="D43" i="9"/>
  <c r="D45" i="9"/>
  <c r="E49" i="9" s="1"/>
  <c r="D46" i="9"/>
  <c r="D47" i="9"/>
  <c r="D48" i="9"/>
  <c r="F49" i="9" l="1"/>
  <c r="G49" i="9" s="1"/>
  <c r="E5" i="9"/>
  <c r="F5" i="9" s="1"/>
  <c r="G5" i="9" s="1"/>
  <c r="E9" i="9"/>
  <c r="F9" i="9" s="1"/>
  <c r="G9" i="9" s="1"/>
  <c r="E2" i="9"/>
  <c r="F2" i="9" s="1"/>
  <c r="G2" i="9" s="1"/>
  <c r="E6" i="9"/>
  <c r="E10" i="9"/>
  <c r="F10" i="9" s="1"/>
  <c r="G10" i="9" s="1"/>
  <c r="E3" i="9"/>
  <c r="F3" i="9" s="1"/>
  <c r="G3" i="9" s="1"/>
  <c r="E7" i="9"/>
  <c r="F7" i="9" s="1"/>
  <c r="G7" i="9" s="1"/>
  <c r="E4" i="9"/>
  <c r="E8" i="9"/>
  <c r="E45" i="9"/>
  <c r="F45" i="9" s="1"/>
  <c r="G45" i="9" s="1"/>
  <c r="E47" i="9"/>
  <c r="F47" i="9" s="1"/>
  <c r="G47" i="9" s="1"/>
  <c r="E48" i="9"/>
  <c r="E46" i="9"/>
  <c r="F46" i="9" s="1"/>
  <c r="G46" i="9" s="1"/>
  <c r="E40" i="9"/>
  <c r="E42" i="9"/>
  <c r="F42" i="9" s="1"/>
  <c r="G42" i="9" s="1"/>
  <c r="E41" i="9"/>
  <c r="F41" i="9" s="1"/>
  <c r="G41" i="9" s="1"/>
  <c r="E39" i="9"/>
  <c r="F39" i="9" s="1"/>
  <c r="G39" i="9" s="1"/>
  <c r="E30" i="9"/>
  <c r="F30" i="9" s="1"/>
  <c r="G30" i="9" s="1"/>
  <c r="E34" i="9"/>
  <c r="F34" i="9" s="1"/>
  <c r="G34" i="9" s="1"/>
  <c r="E38" i="9"/>
  <c r="F38" i="9" s="1"/>
  <c r="G38" i="9" s="1"/>
  <c r="E35" i="9"/>
  <c r="F35" i="9" s="1"/>
  <c r="G35" i="9" s="1"/>
  <c r="E31" i="9"/>
  <c r="F31" i="9" s="1"/>
  <c r="G31" i="9" s="1"/>
  <c r="E32" i="9"/>
  <c r="F32" i="9" s="1"/>
  <c r="G32" i="9" s="1"/>
  <c r="E36" i="9"/>
  <c r="F36" i="9" s="1"/>
  <c r="G36" i="9" s="1"/>
  <c r="E37" i="9"/>
  <c r="F37" i="9" s="1"/>
  <c r="G37" i="9" s="1"/>
  <c r="E33" i="9"/>
  <c r="F33" i="9" s="1"/>
  <c r="G33" i="9" s="1"/>
  <c r="F29" i="9"/>
  <c r="G29" i="9" s="1"/>
  <c r="E23" i="9"/>
  <c r="F23" i="9" s="1"/>
  <c r="G23" i="9" s="1"/>
  <c r="E20" i="9"/>
  <c r="F20" i="9" s="1"/>
  <c r="G20" i="9" s="1"/>
  <c r="E25" i="9"/>
  <c r="F25" i="9" s="1"/>
  <c r="G25" i="9" s="1"/>
  <c r="E21" i="9"/>
  <c r="F21" i="9" s="1"/>
  <c r="G21" i="9" s="1"/>
  <c r="E22" i="9"/>
  <c r="F22" i="9" s="1"/>
  <c r="G22" i="9" s="1"/>
  <c r="E26" i="9"/>
  <c r="F26" i="9" s="1"/>
  <c r="G26" i="9" s="1"/>
  <c r="E27" i="9"/>
  <c r="F27" i="9" s="1"/>
  <c r="G27" i="9" s="1"/>
  <c r="E24" i="9"/>
  <c r="F24" i="9" s="1"/>
  <c r="G24" i="9" s="1"/>
  <c r="E28" i="9"/>
  <c r="F28" i="9" s="1"/>
  <c r="G28" i="9" s="1"/>
  <c r="E11" i="9"/>
  <c r="E15" i="9"/>
  <c r="F15" i="9" s="1"/>
  <c r="G15" i="9" s="1"/>
  <c r="E19" i="9"/>
  <c r="F19" i="9" s="1"/>
  <c r="G19" i="9" s="1"/>
  <c r="E12" i="9"/>
  <c r="F12" i="9" s="1"/>
  <c r="G12" i="9" s="1"/>
  <c r="E16" i="9"/>
  <c r="F16" i="9" s="1"/>
  <c r="G16" i="9" s="1"/>
  <c r="E13" i="9"/>
  <c r="F13" i="9" s="1"/>
  <c r="G13" i="9" s="1"/>
  <c r="E17" i="9"/>
  <c r="F17" i="9" s="1"/>
  <c r="G17" i="9" s="1"/>
  <c r="E14" i="9"/>
  <c r="F14" i="9" s="1"/>
  <c r="G14" i="9" s="1"/>
  <c r="E18" i="9"/>
  <c r="F18" i="9" s="1"/>
  <c r="G18" i="9" s="1"/>
  <c r="F6" i="9"/>
  <c r="G6" i="9" s="1"/>
  <c r="F4" i="9"/>
  <c r="G4" i="9" s="1"/>
  <c r="F48" i="9"/>
  <c r="G48" i="9" s="1"/>
  <c r="F8" i="9"/>
  <c r="G8" i="9" s="1"/>
  <c r="H80" i="3"/>
  <c r="I80" i="3" s="1"/>
  <c r="G72" i="3"/>
  <c r="H72" i="3" s="1"/>
  <c r="I72" i="3" s="1"/>
  <c r="H40" i="3"/>
  <c r="I40" i="3" s="1"/>
  <c r="G52" i="3"/>
  <c r="H52" i="3" s="1"/>
  <c r="I52" i="3" s="1"/>
  <c r="H60" i="3"/>
  <c r="I60" i="3" s="1"/>
  <c r="H20" i="3"/>
  <c r="I20" i="3" s="1"/>
  <c r="G9" i="3"/>
  <c r="H9" i="3" s="1"/>
  <c r="I9" i="3" s="1"/>
  <c r="E43" i="9" l="1"/>
  <c r="F43" i="9" s="1"/>
  <c r="G43" i="9" s="1"/>
  <c r="E44" i="9"/>
  <c r="F44" i="9" s="1"/>
  <c r="G44" i="9" s="1"/>
  <c r="F11" i="9"/>
  <c r="G11" i="9" s="1"/>
  <c r="F40" i="9"/>
  <c r="G40" i="9" s="1"/>
  <c r="E36" i="34"/>
  <c r="F36" i="34" s="1"/>
  <c r="G36" i="34" s="1"/>
  <c r="E108" i="34"/>
  <c r="F108" i="34" s="1"/>
  <c r="G108" i="34" s="1"/>
  <c r="E96" i="34"/>
  <c r="F96" i="34" s="1"/>
  <c r="G96" i="34" s="1"/>
  <c r="E84" i="34"/>
  <c r="F84" i="34" s="1"/>
  <c r="G84" i="34" s="1"/>
  <c r="E72" i="34"/>
  <c r="F72" i="34" s="1"/>
  <c r="G72" i="34" s="1"/>
  <c r="E60" i="34"/>
  <c r="F60" i="34" s="1"/>
  <c r="G60" i="34" s="1"/>
  <c r="E48" i="34"/>
  <c r="F48" i="34" s="1"/>
  <c r="G48" i="34" s="1"/>
  <c r="E24" i="34"/>
  <c r="F24" i="34" s="1"/>
  <c r="G24" i="34" s="1"/>
  <c r="E12" i="34"/>
  <c r="C36" i="34"/>
  <c r="C24" i="34"/>
  <c r="C12" i="34"/>
  <c r="G12" i="3"/>
  <c r="H12" i="3" s="1"/>
  <c r="I12" i="3" s="1"/>
  <c r="G80" i="35"/>
  <c r="G70" i="35"/>
  <c r="G60" i="35"/>
  <c r="C96" i="34" l="1"/>
  <c r="C108" i="34"/>
  <c r="C84" i="34"/>
  <c r="C72" i="34"/>
  <c r="C60" i="34"/>
  <c r="C48" i="34"/>
  <c r="E4" i="34" l="1"/>
  <c r="F4" i="34" s="1"/>
  <c r="G4" i="34" s="1"/>
  <c r="E5" i="34"/>
  <c r="F5" i="34" s="1"/>
  <c r="G5" i="34" s="1"/>
  <c r="E6" i="34"/>
  <c r="F6" i="34" s="1"/>
  <c r="G6" i="34" s="1"/>
  <c r="E7" i="34"/>
  <c r="E8" i="34"/>
  <c r="F8" i="34" s="1"/>
  <c r="G8" i="34" s="1"/>
  <c r="E9" i="34"/>
  <c r="F9" i="34" s="1"/>
  <c r="G9" i="34" s="1"/>
  <c r="E10" i="34"/>
  <c r="F10" i="34" s="1"/>
  <c r="G10" i="34" s="1"/>
  <c r="E11" i="34"/>
  <c r="F11" i="34" s="1"/>
  <c r="G11" i="34" s="1"/>
  <c r="E14" i="34"/>
  <c r="F14" i="34" s="1"/>
  <c r="G14" i="34" s="1"/>
  <c r="E15" i="34"/>
  <c r="F15" i="34" s="1"/>
  <c r="G15" i="34" s="1"/>
  <c r="E16" i="34"/>
  <c r="F16" i="34" s="1"/>
  <c r="G16" i="34" s="1"/>
  <c r="E17" i="34"/>
  <c r="F17" i="34" s="1"/>
  <c r="G17" i="34" s="1"/>
  <c r="E18" i="34"/>
  <c r="F18" i="34" s="1"/>
  <c r="G18" i="34" s="1"/>
  <c r="E19" i="34"/>
  <c r="F19" i="34" s="1"/>
  <c r="G19" i="34" s="1"/>
  <c r="E20" i="34"/>
  <c r="F20" i="34" s="1"/>
  <c r="G20" i="34" s="1"/>
  <c r="E21" i="34"/>
  <c r="F21" i="34" s="1"/>
  <c r="G21" i="34" s="1"/>
  <c r="E22" i="34"/>
  <c r="F22" i="34" s="1"/>
  <c r="G22" i="34" s="1"/>
  <c r="E23" i="34"/>
  <c r="F23" i="34" s="1"/>
  <c r="G23" i="34" s="1"/>
  <c r="H32" i="3"/>
  <c r="I32" i="3" s="1"/>
  <c r="G71" i="3"/>
  <c r="H71" i="3" s="1"/>
  <c r="I71" i="3" s="1"/>
  <c r="G70" i="3"/>
  <c r="H70" i="3" s="1"/>
  <c r="I70" i="3" s="1"/>
  <c r="G69" i="3"/>
  <c r="H69" i="3" s="1"/>
  <c r="I69" i="3" s="1"/>
  <c r="G68" i="3"/>
  <c r="H68" i="3" s="1"/>
  <c r="I68" i="3" s="1"/>
  <c r="G67" i="3"/>
  <c r="H67" i="3" s="1"/>
  <c r="I67" i="3" s="1"/>
  <c r="G66" i="3"/>
  <c r="H66" i="3" s="1"/>
  <c r="I66" i="3" s="1"/>
  <c r="G65" i="3"/>
  <c r="H65" i="3" s="1"/>
  <c r="I65" i="3" s="1"/>
  <c r="G64" i="3"/>
  <c r="H64" i="3" s="1"/>
  <c r="I64" i="3" s="1"/>
  <c r="G63" i="3"/>
  <c r="H63" i="3" s="1"/>
  <c r="I63" i="3" s="1"/>
  <c r="G62" i="3"/>
  <c r="H62" i="3" s="1"/>
  <c r="I62" i="3" s="1"/>
  <c r="H79" i="3"/>
  <c r="I79" i="3" s="1"/>
  <c r="H78" i="3"/>
  <c r="I78" i="3" s="1"/>
  <c r="H77" i="3"/>
  <c r="I77" i="3" s="1"/>
  <c r="H76" i="3"/>
  <c r="I76" i="3" s="1"/>
  <c r="H75" i="3"/>
  <c r="I75" i="3" s="1"/>
  <c r="H74" i="3"/>
  <c r="I74" i="3" s="1"/>
  <c r="G51" i="3"/>
  <c r="H51" i="3" s="1"/>
  <c r="I51" i="3" s="1"/>
  <c r="G50" i="3"/>
  <c r="H50" i="3" s="1"/>
  <c r="I50" i="3" s="1"/>
  <c r="G49" i="3"/>
  <c r="H49" i="3" s="1"/>
  <c r="I49" i="3" s="1"/>
  <c r="G48" i="3"/>
  <c r="H48" i="3" s="1"/>
  <c r="I48" i="3" s="1"/>
  <c r="G47" i="3"/>
  <c r="H47" i="3" s="1"/>
  <c r="I47" i="3" s="1"/>
  <c r="G46" i="3"/>
  <c r="H46" i="3" s="1"/>
  <c r="I46" i="3" s="1"/>
  <c r="G45" i="3"/>
  <c r="H45" i="3" s="1"/>
  <c r="I45" i="3" s="1"/>
  <c r="G44" i="3"/>
  <c r="H44" i="3" s="1"/>
  <c r="I44" i="3" s="1"/>
  <c r="G43" i="3"/>
  <c r="H43" i="3" s="1"/>
  <c r="I43" i="3" s="1"/>
  <c r="G42" i="3"/>
  <c r="H42" i="3" s="1"/>
  <c r="I42" i="3" s="1"/>
  <c r="H59" i="3"/>
  <c r="I59" i="3" s="1"/>
  <c r="H58" i="3"/>
  <c r="I58" i="3" s="1"/>
  <c r="H57" i="3"/>
  <c r="I57" i="3" s="1"/>
  <c r="H56" i="3"/>
  <c r="I56" i="3" s="1"/>
  <c r="H55" i="3"/>
  <c r="I55" i="3" s="1"/>
  <c r="H54" i="3"/>
  <c r="I54" i="3" s="1"/>
  <c r="G31" i="3"/>
  <c r="H31" i="3" s="1"/>
  <c r="I31" i="3" s="1"/>
  <c r="G30" i="3"/>
  <c r="H30" i="3" s="1"/>
  <c r="I30" i="3" s="1"/>
  <c r="G29" i="3"/>
  <c r="H29" i="3" s="1"/>
  <c r="I29" i="3" s="1"/>
  <c r="G28" i="3"/>
  <c r="H28" i="3" s="1"/>
  <c r="I28" i="3" s="1"/>
  <c r="G27" i="3"/>
  <c r="H27" i="3" s="1"/>
  <c r="I27" i="3" s="1"/>
  <c r="G26" i="3"/>
  <c r="H26" i="3" s="1"/>
  <c r="I26" i="3" s="1"/>
  <c r="G25" i="3"/>
  <c r="H25" i="3" s="1"/>
  <c r="I25" i="3" s="1"/>
  <c r="G24" i="3"/>
  <c r="H24" i="3" s="1"/>
  <c r="I24" i="3" s="1"/>
  <c r="G23" i="3"/>
  <c r="H23" i="3" s="1"/>
  <c r="I23" i="3" s="1"/>
  <c r="G22" i="3"/>
  <c r="H22" i="3" s="1"/>
  <c r="I22" i="3" s="1"/>
  <c r="H39" i="3"/>
  <c r="I39" i="3" s="1"/>
  <c r="H38" i="3"/>
  <c r="I38" i="3" s="1"/>
  <c r="H37" i="3"/>
  <c r="I37" i="3" s="1"/>
  <c r="H36" i="3"/>
  <c r="I36" i="3" s="1"/>
  <c r="H35" i="3"/>
  <c r="I35" i="3" s="1"/>
  <c r="H34" i="3"/>
  <c r="I34" i="3" s="1"/>
  <c r="G11" i="3"/>
  <c r="H11" i="3" s="1"/>
  <c r="I11" i="3" s="1"/>
  <c r="G10" i="3"/>
  <c r="H10" i="3" s="1"/>
  <c r="I10" i="3" s="1"/>
  <c r="G8" i="3"/>
  <c r="H8" i="3" s="1"/>
  <c r="I8" i="3" s="1"/>
  <c r="G7" i="3"/>
  <c r="H7" i="3" s="1"/>
  <c r="I7" i="3" s="1"/>
  <c r="G6" i="3"/>
  <c r="H6" i="3" s="1"/>
  <c r="I6" i="3" s="1"/>
  <c r="G5" i="3"/>
  <c r="H5" i="3" s="1"/>
  <c r="I5" i="3" s="1"/>
  <c r="G4" i="3"/>
  <c r="H4" i="3" s="1"/>
  <c r="I4" i="3" s="1"/>
  <c r="G3" i="3"/>
  <c r="H3" i="3" s="1"/>
  <c r="I3" i="3" s="1"/>
  <c r="H19" i="3"/>
  <c r="I19" i="3" s="1"/>
  <c r="H18" i="3"/>
  <c r="I18" i="3" s="1"/>
  <c r="H17" i="3"/>
  <c r="I17" i="3" s="1"/>
  <c r="H16" i="3"/>
  <c r="I16" i="3" s="1"/>
  <c r="H15" i="3"/>
  <c r="I15" i="3" s="1"/>
  <c r="H14" i="3"/>
  <c r="I14" i="3" s="1"/>
  <c r="G2" i="3"/>
  <c r="H2" i="3" s="1"/>
  <c r="I2" i="3" s="1"/>
  <c r="F7" i="34" l="1"/>
  <c r="G7" i="34" s="1"/>
  <c r="G50" i="35"/>
  <c r="H50" i="35" s="1"/>
  <c r="I50" i="35" s="1"/>
  <c r="G40" i="35"/>
  <c r="H40" i="35" s="1"/>
  <c r="I40" i="35" s="1"/>
  <c r="H30" i="35"/>
  <c r="I30" i="35" s="1"/>
  <c r="H80" i="35"/>
  <c r="I80" i="35" s="1"/>
  <c r="H70" i="35"/>
  <c r="I70" i="35" s="1"/>
  <c r="H60" i="35"/>
  <c r="I60" i="35" s="1"/>
  <c r="G67" i="35" l="1"/>
  <c r="H67" i="35" s="1"/>
  <c r="I67" i="35" s="1"/>
  <c r="G68" i="35"/>
  <c r="H68" i="35" s="1"/>
  <c r="I68" i="35" s="1"/>
  <c r="G69" i="35"/>
  <c r="H69" i="35" s="1"/>
  <c r="I69" i="35" s="1"/>
  <c r="H29" i="35"/>
  <c r="I29" i="35" s="1"/>
  <c r="H28" i="35"/>
  <c r="I28" i="35" s="1"/>
  <c r="H27" i="35"/>
  <c r="I27" i="35" s="1"/>
  <c r="H26" i="35"/>
  <c r="I26" i="35" s="1"/>
  <c r="H25" i="35"/>
  <c r="I25" i="35" s="1"/>
  <c r="H24" i="35"/>
  <c r="I24" i="35" s="1"/>
  <c r="H23" i="35"/>
  <c r="I23" i="35" s="1"/>
  <c r="H22" i="35"/>
  <c r="I22" i="35" s="1"/>
  <c r="G39" i="35"/>
  <c r="H39" i="35" s="1"/>
  <c r="I39" i="35" s="1"/>
  <c r="G38" i="35"/>
  <c r="H38" i="35" s="1"/>
  <c r="I38" i="35" s="1"/>
  <c r="G37" i="35"/>
  <c r="H37" i="35" s="1"/>
  <c r="I37" i="35" s="1"/>
  <c r="G36" i="35"/>
  <c r="H36" i="35" s="1"/>
  <c r="I36" i="35" s="1"/>
  <c r="G35" i="35"/>
  <c r="H35" i="35" s="1"/>
  <c r="I35" i="35" s="1"/>
  <c r="G34" i="35"/>
  <c r="H34" i="35" s="1"/>
  <c r="I34" i="35" s="1"/>
  <c r="G33" i="35"/>
  <c r="H33" i="35" s="1"/>
  <c r="I33" i="35" s="1"/>
  <c r="G32" i="35"/>
  <c r="H32" i="35" s="1"/>
  <c r="I32" i="35" s="1"/>
  <c r="G17" i="35"/>
  <c r="G59" i="35"/>
  <c r="H59" i="35" s="1"/>
  <c r="I59" i="35" s="1"/>
  <c r="G58" i="35"/>
  <c r="H58" i="35" s="1"/>
  <c r="I58" i="35" s="1"/>
  <c r="G57" i="35"/>
  <c r="H57" i="35" s="1"/>
  <c r="I57" i="35" s="1"/>
  <c r="G56" i="35"/>
  <c r="H56" i="35" s="1"/>
  <c r="I56" i="35" s="1"/>
  <c r="G55" i="35"/>
  <c r="H55" i="35" s="1"/>
  <c r="I55" i="35" s="1"/>
  <c r="G54" i="35"/>
  <c r="H54" i="35" s="1"/>
  <c r="I54" i="35" s="1"/>
  <c r="G53" i="35"/>
  <c r="H53" i="35" s="1"/>
  <c r="I53" i="35" s="1"/>
  <c r="G52" i="35"/>
  <c r="H52" i="35" s="1"/>
  <c r="I52" i="35" s="1"/>
  <c r="G79" i="35"/>
  <c r="H79" i="35" s="1"/>
  <c r="I79" i="35" s="1"/>
  <c r="G78" i="35"/>
  <c r="H78" i="35" s="1"/>
  <c r="I78" i="35" s="1"/>
  <c r="G77" i="35"/>
  <c r="H77" i="35" s="1"/>
  <c r="I77" i="35" s="1"/>
  <c r="G76" i="35"/>
  <c r="H76" i="35" s="1"/>
  <c r="I76" i="35" s="1"/>
  <c r="G74" i="35"/>
  <c r="H74" i="35" s="1"/>
  <c r="I74" i="35" s="1"/>
  <c r="G75" i="35"/>
  <c r="H75" i="35" s="1"/>
  <c r="I75" i="35" s="1"/>
  <c r="G73" i="35"/>
  <c r="H73" i="35" s="1"/>
  <c r="I73" i="35" s="1"/>
  <c r="G72" i="35"/>
  <c r="G49" i="35"/>
  <c r="H49" i="35" s="1"/>
  <c r="I49" i="35" s="1"/>
  <c r="G48" i="35"/>
  <c r="H48" i="35" s="1"/>
  <c r="I48" i="35" s="1"/>
  <c r="G47" i="35"/>
  <c r="H47" i="35" s="1"/>
  <c r="I47" i="35" s="1"/>
  <c r="G46" i="35"/>
  <c r="H46" i="35" s="1"/>
  <c r="I46" i="35" s="1"/>
  <c r="G45" i="35"/>
  <c r="H45" i="35" s="1"/>
  <c r="I45" i="35" s="1"/>
  <c r="G43" i="35"/>
  <c r="H43" i="35" s="1"/>
  <c r="I43" i="35" s="1"/>
  <c r="G44" i="35"/>
  <c r="H44" i="35" s="1"/>
  <c r="I44" i="35" s="1"/>
  <c r="G42" i="35"/>
  <c r="G66" i="35"/>
  <c r="H66" i="35" s="1"/>
  <c r="I66" i="35" s="1"/>
  <c r="G65" i="35"/>
  <c r="H65" i="35" s="1"/>
  <c r="I65" i="35" s="1"/>
  <c r="G62" i="35"/>
  <c r="G64" i="35"/>
  <c r="H64" i="35" s="1"/>
  <c r="I64" i="35" s="1"/>
  <c r="G13" i="35"/>
  <c r="H13" i="35" s="1"/>
  <c r="H72" i="35" l="1"/>
  <c r="I72" i="35" s="1"/>
  <c r="G81" i="35"/>
  <c r="H81" i="35" s="1"/>
  <c r="I81" i="35" s="1"/>
  <c r="H62" i="35"/>
  <c r="I62" i="35" s="1"/>
  <c r="G71" i="35"/>
  <c r="H71" i="35" s="1"/>
  <c r="I71" i="35" s="1"/>
  <c r="H42" i="35"/>
  <c r="I42" i="35" s="1"/>
  <c r="G51" i="35"/>
  <c r="H51" i="35" s="1"/>
  <c r="I51" i="35" s="1"/>
  <c r="H17" i="35"/>
  <c r="I17" i="35" s="1"/>
  <c r="G10" i="35"/>
  <c r="H10" i="35" s="1"/>
  <c r="I10" i="35" s="1"/>
  <c r="G20" i="35"/>
  <c r="H20" i="35" s="1"/>
  <c r="I20" i="35" s="1"/>
  <c r="I13" i="35"/>
  <c r="G4" i="35"/>
  <c r="H4" i="35" s="1"/>
  <c r="I4" i="35" s="1"/>
  <c r="G8" i="35"/>
  <c r="H8" i="35" s="1"/>
  <c r="I8" i="35" s="1"/>
  <c r="G14" i="35"/>
  <c r="H14" i="35" s="1"/>
  <c r="I14" i="35" s="1"/>
  <c r="G18" i="35"/>
  <c r="H18" i="35" s="1"/>
  <c r="I18" i="35" s="1"/>
  <c r="G5" i="35"/>
  <c r="H5" i="35" s="1"/>
  <c r="I5" i="35" s="1"/>
  <c r="G9" i="35"/>
  <c r="H9" i="35" s="1"/>
  <c r="I9" i="35" s="1"/>
  <c r="G15" i="35"/>
  <c r="H15" i="35" s="1"/>
  <c r="I15" i="35" s="1"/>
  <c r="G19" i="35"/>
  <c r="H19" i="35" s="1"/>
  <c r="I19" i="35" s="1"/>
  <c r="G3" i="35"/>
  <c r="H3" i="35" s="1"/>
  <c r="I3" i="35" s="1"/>
  <c r="G7" i="35"/>
  <c r="H7" i="35" s="1"/>
  <c r="I7" i="35" s="1"/>
  <c r="G6" i="35"/>
  <c r="H6" i="35" s="1"/>
  <c r="I6" i="35" s="1"/>
  <c r="G12" i="35"/>
  <c r="H12" i="35" s="1"/>
  <c r="I12" i="35" s="1"/>
  <c r="G16" i="35"/>
  <c r="H16" i="35" s="1"/>
  <c r="I16" i="35" s="1"/>
  <c r="G2" i="35"/>
  <c r="H2" i="35" s="1"/>
  <c r="I2" i="35" s="1"/>
  <c r="G63" i="35"/>
  <c r="H63" i="35" s="1"/>
  <c r="I63" i="35" s="1"/>
  <c r="E95" i="34"/>
  <c r="F95" i="34" s="1"/>
  <c r="G95" i="34" s="1"/>
  <c r="E94" i="34"/>
  <c r="F94" i="34" s="1"/>
  <c r="G94" i="34" s="1"/>
  <c r="E93" i="34"/>
  <c r="F93" i="34" s="1"/>
  <c r="G93" i="34" s="1"/>
  <c r="E92" i="34"/>
  <c r="F92" i="34" s="1"/>
  <c r="G92" i="34" s="1"/>
  <c r="E91" i="34"/>
  <c r="F91" i="34" s="1"/>
  <c r="G91" i="34" s="1"/>
  <c r="E90" i="34"/>
  <c r="F90" i="34" s="1"/>
  <c r="G90" i="34" s="1"/>
  <c r="E89" i="34"/>
  <c r="F89" i="34" s="1"/>
  <c r="G89" i="34" s="1"/>
  <c r="E88" i="34"/>
  <c r="F88" i="34" s="1"/>
  <c r="G88" i="34" s="1"/>
  <c r="E87" i="34"/>
  <c r="F87" i="34" s="1"/>
  <c r="G87" i="34" s="1"/>
  <c r="E86" i="34"/>
  <c r="F86" i="34" s="1"/>
  <c r="G86" i="34" s="1"/>
  <c r="E106" i="34"/>
  <c r="F106" i="34" s="1"/>
  <c r="G106" i="34" s="1"/>
  <c r="E107" i="34"/>
  <c r="F107" i="34" s="1"/>
  <c r="G107" i="34" s="1"/>
  <c r="E26" i="34"/>
  <c r="F26" i="34" s="1"/>
  <c r="G26" i="34" s="1"/>
  <c r="E27" i="34"/>
  <c r="F27" i="34" s="1"/>
  <c r="G27" i="34" s="1"/>
  <c r="E28" i="34"/>
  <c r="F28" i="34" s="1"/>
  <c r="G28" i="34" s="1"/>
  <c r="E29" i="34"/>
  <c r="F29" i="34" s="1"/>
  <c r="G29" i="34" s="1"/>
  <c r="E30" i="34"/>
  <c r="F30" i="34" s="1"/>
  <c r="G30" i="34" s="1"/>
  <c r="E31" i="34"/>
  <c r="F31" i="34" s="1"/>
  <c r="G31" i="34" s="1"/>
  <c r="E32" i="34"/>
  <c r="F32" i="34" s="1"/>
  <c r="G32" i="34" s="1"/>
  <c r="E33" i="34"/>
  <c r="F33" i="34" s="1"/>
  <c r="G33" i="34" s="1"/>
  <c r="E34" i="34"/>
  <c r="F34" i="34" s="1"/>
  <c r="G34" i="34" s="1"/>
  <c r="E35" i="34"/>
  <c r="F35" i="34" s="1"/>
  <c r="G35" i="34" s="1"/>
  <c r="E105" i="34"/>
  <c r="F105" i="34" s="1"/>
  <c r="G105" i="34" s="1"/>
  <c r="E104" i="34"/>
  <c r="F104" i="34" s="1"/>
  <c r="G104" i="34" s="1"/>
  <c r="E103" i="34"/>
  <c r="F103" i="34" s="1"/>
  <c r="G103" i="34" s="1"/>
  <c r="E102" i="34"/>
  <c r="F102" i="34" s="1"/>
  <c r="G102" i="34" s="1"/>
  <c r="E101" i="34"/>
  <c r="F101" i="34" s="1"/>
  <c r="G101" i="34" s="1"/>
  <c r="E100" i="34"/>
  <c r="F100" i="34" s="1"/>
  <c r="G100" i="34" s="1"/>
  <c r="E99" i="34"/>
  <c r="F99" i="34" s="1"/>
  <c r="G99" i="34" s="1"/>
  <c r="E98" i="34"/>
  <c r="F98" i="34" s="1"/>
  <c r="G98" i="34" s="1"/>
  <c r="E47" i="34"/>
  <c r="F47" i="34" s="1"/>
  <c r="G47" i="34" s="1"/>
  <c r="E46" i="34"/>
  <c r="F46" i="34" s="1"/>
  <c r="G46" i="34" s="1"/>
  <c r="F45" i="34"/>
  <c r="G45" i="34" s="1"/>
  <c r="F44" i="34"/>
  <c r="G44" i="34" s="1"/>
  <c r="E83" i="34"/>
  <c r="F83" i="34" s="1"/>
  <c r="G83" i="34" s="1"/>
  <c r="E82" i="34"/>
  <c r="F82" i="34" s="1"/>
  <c r="G82" i="34" s="1"/>
  <c r="E81" i="34"/>
  <c r="F81" i="34" s="1"/>
  <c r="G81" i="34" s="1"/>
  <c r="E80" i="34"/>
  <c r="F80" i="34" s="1"/>
  <c r="G80" i="34" s="1"/>
  <c r="E79" i="34"/>
  <c r="F79" i="34" s="1"/>
  <c r="G79" i="34" s="1"/>
  <c r="E78" i="34"/>
  <c r="F78" i="34" s="1"/>
  <c r="G78" i="34" s="1"/>
  <c r="E77" i="34"/>
  <c r="F77" i="34" s="1"/>
  <c r="G77" i="34" s="1"/>
  <c r="E76" i="34"/>
  <c r="F76" i="34" s="1"/>
  <c r="G76" i="34" s="1"/>
  <c r="E75" i="34"/>
  <c r="F75" i="34" s="1"/>
  <c r="G75" i="34" s="1"/>
  <c r="E74" i="34"/>
  <c r="F74" i="34" s="1"/>
  <c r="G74" i="34" s="1"/>
  <c r="E71" i="34"/>
  <c r="F71" i="34" s="1"/>
  <c r="G71" i="34" s="1"/>
  <c r="E70" i="34"/>
  <c r="F70" i="34" s="1"/>
  <c r="G70" i="34" s="1"/>
  <c r="E69" i="34"/>
  <c r="F69" i="34" s="1"/>
  <c r="G69" i="34" s="1"/>
  <c r="E68" i="34"/>
  <c r="F68" i="34" s="1"/>
  <c r="G68" i="34" s="1"/>
  <c r="E67" i="34"/>
  <c r="F67" i="34" s="1"/>
  <c r="G67" i="34" s="1"/>
  <c r="E66" i="34"/>
  <c r="F66" i="34" s="1"/>
  <c r="G66" i="34" s="1"/>
  <c r="E65" i="34"/>
  <c r="F65" i="34" s="1"/>
  <c r="G65" i="34" s="1"/>
  <c r="E64" i="34"/>
  <c r="F64" i="34" s="1"/>
  <c r="G64" i="34" s="1"/>
  <c r="E63" i="34"/>
  <c r="F63" i="34" s="1"/>
  <c r="G63" i="34" s="1"/>
  <c r="E62" i="34"/>
  <c r="F62" i="34" s="1"/>
  <c r="G62" i="34" s="1"/>
  <c r="E57" i="34"/>
  <c r="F57" i="34" s="1"/>
  <c r="G57" i="34" s="1"/>
  <c r="E58" i="34"/>
  <c r="F58" i="34" s="1"/>
  <c r="G58" i="34" s="1"/>
  <c r="E59" i="34"/>
  <c r="F59" i="34" s="1"/>
  <c r="G59" i="34" s="1"/>
  <c r="E56" i="34"/>
  <c r="F56" i="34" s="1"/>
  <c r="G56" i="34" s="1"/>
  <c r="E3" i="34"/>
  <c r="F3" i="34" s="1"/>
  <c r="G3" i="34" s="1"/>
  <c r="F2" i="34"/>
  <c r="G2" i="34" s="1"/>
  <c r="C35" i="34"/>
  <c r="C34" i="34"/>
  <c r="C33" i="34"/>
  <c r="C32" i="34"/>
  <c r="C31" i="34"/>
  <c r="C30" i="34"/>
  <c r="C29" i="34"/>
  <c r="C28" i="34"/>
  <c r="C27" i="34"/>
  <c r="C26" i="34"/>
  <c r="C107" i="34"/>
  <c r="C106" i="34"/>
  <c r="C105" i="34"/>
  <c r="C104" i="34"/>
  <c r="C103" i="34"/>
  <c r="C102" i="34"/>
  <c r="C101" i="34"/>
  <c r="C100" i="34"/>
  <c r="C99" i="34"/>
  <c r="C98" i="34"/>
  <c r="C95" i="34"/>
  <c r="C94" i="34"/>
  <c r="C93" i="34"/>
  <c r="C92" i="34"/>
  <c r="C91" i="34"/>
  <c r="C90" i="34"/>
  <c r="C89" i="34"/>
  <c r="C88" i="34"/>
  <c r="C87" i="34"/>
  <c r="C86" i="34"/>
  <c r="C83" i="34"/>
  <c r="C82" i="34"/>
  <c r="C81" i="34"/>
  <c r="C80" i="34"/>
  <c r="C79" i="34"/>
  <c r="C78" i="34"/>
  <c r="C77" i="34"/>
  <c r="C76" i="34"/>
  <c r="C75" i="34"/>
  <c r="C74" i="34"/>
  <c r="C71" i="34"/>
  <c r="C70" i="34"/>
  <c r="C69" i="34"/>
  <c r="C68" i="34"/>
  <c r="C67" i="34"/>
  <c r="C66" i="34"/>
  <c r="C65" i="34"/>
  <c r="C64" i="34"/>
  <c r="C63" i="34"/>
  <c r="C62" i="34"/>
  <c r="C59" i="34"/>
  <c r="C58" i="34"/>
  <c r="C57" i="34"/>
  <c r="C56" i="34"/>
  <c r="C55" i="34"/>
  <c r="C54" i="34"/>
  <c r="C53" i="34"/>
  <c r="C52" i="34"/>
  <c r="C51" i="34"/>
  <c r="C50" i="34"/>
  <c r="C47" i="34"/>
  <c r="C46" i="34"/>
  <c r="C45" i="34"/>
  <c r="C44" i="34"/>
  <c r="C43" i="34"/>
  <c r="C42" i="34"/>
  <c r="C41" i="34"/>
  <c r="C40" i="34"/>
  <c r="C39" i="34"/>
  <c r="C38" i="34"/>
  <c r="C23" i="34"/>
  <c r="C22" i="34"/>
  <c r="C21" i="34"/>
  <c r="C20" i="34"/>
  <c r="C19" i="34"/>
  <c r="C18" i="34"/>
  <c r="C17" i="34"/>
  <c r="C16" i="34"/>
  <c r="C15" i="34"/>
  <c r="C14" i="34"/>
  <c r="C11" i="34"/>
  <c r="C10" i="34"/>
  <c r="C9" i="34"/>
  <c r="C8" i="34"/>
  <c r="C7" i="34"/>
  <c r="C6" i="34"/>
  <c r="C5" i="34"/>
  <c r="C4" i="34"/>
  <c r="C3" i="34"/>
  <c r="C2" i="34"/>
  <c r="G73" i="34" l="1"/>
  <c r="G13" i="34"/>
  <c r="F12" i="34"/>
  <c r="G12" i="34" s="1"/>
</calcChain>
</file>

<file path=xl/sharedStrings.xml><?xml version="1.0" encoding="utf-8"?>
<sst xmlns="http://schemas.openxmlformats.org/spreadsheetml/2006/main" count="7438" uniqueCount="417">
  <si>
    <t>Price (£)</t>
  </si>
  <si>
    <t>1st Class 0-1kg small</t>
  </si>
  <si>
    <t>1st Class 0-1kg medium</t>
  </si>
  <si>
    <t>1st Class 1-2kg small</t>
  </si>
  <si>
    <t>1st Class 1-2kg medium</t>
  </si>
  <si>
    <t>2nd Class 0-1kg small</t>
  </si>
  <si>
    <t>2nd Class 0-1kg medium</t>
  </si>
  <si>
    <t>2nd Class 1-2kg small</t>
  </si>
  <si>
    <t>2nd Class 1-2kg medium</t>
  </si>
  <si>
    <t>First Class achieved</t>
  </si>
  <si>
    <t>First Class target</t>
  </si>
  <si>
    <t>Second Class achieved</t>
  </si>
  <si>
    <t>Second Class target</t>
  </si>
  <si>
    <t>EID target</t>
  </si>
  <si>
    <t>Special Delivery achieved</t>
  </si>
  <si>
    <t>Special Delivery target</t>
  </si>
  <si>
    <t>Collection points served each day</t>
  </si>
  <si>
    <t>Delivery routes completed each day</t>
  </si>
  <si>
    <t>Correctly delivered items target</t>
  </si>
  <si>
    <t>Volume</t>
  </si>
  <si>
    <t>Royal Mail access</t>
  </si>
  <si>
    <t>Other end-to-end</t>
  </si>
  <si>
    <t>Royal Mail end-to-end</t>
  </si>
  <si>
    <t>Access 1400</t>
  </si>
  <si>
    <t>Access 1400 - advertising mail</t>
  </si>
  <si>
    <t>Year</t>
  </si>
  <si>
    <t xml:space="preserve">First Class Stp/Mtr/Account PPI </t>
  </si>
  <si>
    <t xml:space="preserve">Second Class Stp/Mtr/Account PPI </t>
  </si>
  <si>
    <t>Access</t>
  </si>
  <si>
    <t>Letters/Large letters</t>
  </si>
  <si>
    <t>Parcels</t>
  </si>
  <si>
    <t>Other</t>
  </si>
  <si>
    <t>Price</t>
  </si>
  <si>
    <t>Letter</t>
  </si>
  <si>
    <t>Meter</t>
  </si>
  <si>
    <t>Large letter</t>
  </si>
  <si>
    <t>Class</t>
  </si>
  <si>
    <t>Stamp/Meter</t>
  </si>
  <si>
    <t>Letter/Large letter</t>
  </si>
  <si>
    <t>Letter First Class Stamp</t>
  </si>
  <si>
    <t>Letter Second Class Stamp</t>
  </si>
  <si>
    <t>Large Letter First Class Stamp</t>
  </si>
  <si>
    <t>Large Letter Second Class Stamp</t>
  </si>
  <si>
    <t>Type</t>
  </si>
  <si>
    <t>First Class</t>
  </si>
  <si>
    <t>Second Class</t>
  </si>
  <si>
    <t>Stamp</t>
  </si>
  <si>
    <t>0-1kg</t>
  </si>
  <si>
    <t>Small</t>
  </si>
  <si>
    <t>Size</t>
  </si>
  <si>
    <t>Weight</t>
  </si>
  <si>
    <t>Medium</t>
  </si>
  <si>
    <t>1-2kg</t>
  </si>
  <si>
    <t>Target/actual</t>
  </si>
  <si>
    <t>Target</t>
  </si>
  <si>
    <t>Actual</t>
  </si>
  <si>
    <t xml:space="preserve">European International Delivery </t>
  </si>
  <si>
    <t>EID achieved</t>
  </si>
  <si>
    <t>Special Delivery</t>
  </si>
  <si>
    <t>Collection points target</t>
  </si>
  <si>
    <t>Collection points achieved</t>
  </si>
  <si>
    <t>Delivery routes target</t>
  </si>
  <si>
    <t>Delivery routes achieved</t>
  </si>
  <si>
    <t>Correctly delivered items each day</t>
  </si>
  <si>
    <t>Correctly delivered items achieved</t>
  </si>
  <si>
    <t>Label</t>
  </si>
  <si>
    <t>Category</t>
  </si>
  <si>
    <t>Product Group</t>
  </si>
  <si>
    <t>Total</t>
  </si>
  <si>
    <t>Format</t>
  </si>
  <si>
    <t>Advertising low sort: 2C OCR</t>
  </si>
  <si>
    <t>Unsorted Mailmark: 1C</t>
  </si>
  <si>
    <t>Unsorted Mailmark: 2C</t>
  </si>
  <si>
    <t>Unsorted Advanced: 1C</t>
  </si>
  <si>
    <t>Unsorted Advanced: 2C</t>
  </si>
  <si>
    <t>Business low sort: 2C OCR</t>
  </si>
  <si>
    <t>Business low sort: Econ OCR</t>
  </si>
  <si>
    <t>Advertising low sort: Econ OCR</t>
  </si>
  <si>
    <t xml:space="preserve">Access 70 Mailmark  - advertising mail </t>
  </si>
  <si>
    <t xml:space="preserve">Access 70 Mailmark </t>
  </si>
  <si>
    <t xml:space="preserve">In April 2013, Royal Mail changed its parcel formats so that pricing was no longer based solely on weight but on size/dimensions as well. This is because Royal Mail had determined that the cost of delivery is driven more by the size of a parcel than its weight. From 2 April 2013, Royal Mail offered two new parcel formats for its universal service parcel products, ‘Small Parcel’ and ‘Medium Parcel’ (as shown in the graph above).  This introduction led to significant price increases in medium sized parcels with prices more than doubling in some cases. </t>
  </si>
  <si>
    <t xml:space="preserve">In response to further customer feedback, Royal Mail made additional amendments to its small parcels dimensions on 20 October 2014.The two dimensions that previously met the small parcel under 2kg criteria were replaced by a single format size – 45cm length x 35cm width x 16cm depth. Prices for small parcels remained unchanged, as did the maximum size for medium parcels.Royal Mail also introduced a pricing promotion whereby the price of Small Parcels weighing 1‑2kg would be the same as Small Parcels weighing 0‑1kg. This promotional period lasted through the Christmas and New Year period (until 18 January 2015). </t>
  </si>
  <si>
    <t>Extra</t>
  </si>
  <si>
    <t>Large Letter First Class Meter*</t>
  </si>
  <si>
    <t>Large Letter Second Class Meter*</t>
  </si>
  <si>
    <t>Bulk Mail / Business Parcels *</t>
  </si>
  <si>
    <t>Other*</t>
  </si>
  <si>
    <t xml:space="preserve">Based on consumer feedback Royal Mail changed the dimensions of its cube format with a larger ‘shoebox’ sized format in October 2013 resulting in a greater number of parcels qualifying as small parcels.  Royal Mail also reduced prices for its First and Second Class small 1-2kg parcels. </t>
  </si>
  <si>
    <t>Access operators</t>
  </si>
  <si>
    <t>Column3</t>
  </si>
  <si>
    <t>% change</t>
  </si>
  <si>
    <t>Workings</t>
  </si>
  <si>
    <t>2007 value</t>
  </si>
  <si>
    <t>Lerwick</t>
  </si>
  <si>
    <t xml:space="preserve">ZE </t>
  </si>
  <si>
    <t>York</t>
  </si>
  <si>
    <t xml:space="preserve">YO </t>
  </si>
  <si>
    <t>Wolverhampton</t>
  </si>
  <si>
    <t xml:space="preserve">WV </t>
  </si>
  <si>
    <t>Walsall</t>
  </si>
  <si>
    <t xml:space="preserve">WS </t>
  </si>
  <si>
    <t>Worcester</t>
  </si>
  <si>
    <t xml:space="preserve">WR </t>
  </si>
  <si>
    <t>Wigan</t>
  </si>
  <si>
    <t xml:space="preserve">WN </t>
  </si>
  <si>
    <t>Wakefield</t>
  </si>
  <si>
    <t xml:space="preserve">WF </t>
  </si>
  <si>
    <t>Watford</t>
  </si>
  <si>
    <t xml:space="preserve">WD </t>
  </si>
  <si>
    <t>London West Central</t>
  </si>
  <si>
    <t xml:space="preserve">WC </t>
  </si>
  <si>
    <t>Warrington</t>
  </si>
  <si>
    <t xml:space="preserve">WA </t>
  </si>
  <si>
    <t>London West</t>
  </si>
  <si>
    <t xml:space="preserve">W </t>
  </si>
  <si>
    <t>Uxbridge</t>
  </si>
  <si>
    <t xml:space="preserve">UB </t>
  </si>
  <si>
    <t>Twickenham</t>
  </si>
  <si>
    <t xml:space="preserve">TW </t>
  </si>
  <si>
    <t>Teesside</t>
  </si>
  <si>
    <t xml:space="preserve">TS </t>
  </si>
  <si>
    <t>Truro</t>
  </si>
  <si>
    <t xml:space="preserve">TR </t>
  </si>
  <si>
    <t>Torquay</t>
  </si>
  <si>
    <t xml:space="preserve">TQ </t>
  </si>
  <si>
    <t>Tonbridge</t>
  </si>
  <si>
    <t xml:space="preserve">TN </t>
  </si>
  <si>
    <t>Telford</t>
  </si>
  <si>
    <t xml:space="preserve">TF </t>
  </si>
  <si>
    <t>Borders</t>
  </si>
  <si>
    <t xml:space="preserve">TD </t>
  </si>
  <si>
    <t>Taunton</t>
  </si>
  <si>
    <t xml:space="preserve">TA </t>
  </si>
  <si>
    <t>Shrewsbury</t>
  </si>
  <si>
    <t xml:space="preserve">SY </t>
  </si>
  <si>
    <t>London SW</t>
  </si>
  <si>
    <t xml:space="preserve">SW </t>
  </si>
  <si>
    <t>Stoke-on-Trent</t>
  </si>
  <si>
    <t xml:space="preserve">ST </t>
  </si>
  <si>
    <t>Southend-on-Sea</t>
  </si>
  <si>
    <t xml:space="preserve">SS </t>
  </si>
  <si>
    <t>Sunderland</t>
  </si>
  <si>
    <t xml:space="preserve">SR </t>
  </si>
  <si>
    <t>Salisbury</t>
  </si>
  <si>
    <t xml:space="preserve">SP </t>
  </si>
  <si>
    <t>Southampton</t>
  </si>
  <si>
    <t xml:space="preserve">SO </t>
  </si>
  <si>
    <t>Swindon</t>
  </si>
  <si>
    <t xml:space="preserve">SN </t>
  </si>
  <si>
    <t>Sutton</t>
  </si>
  <si>
    <t xml:space="preserve">SM </t>
  </si>
  <si>
    <t>Slough</t>
  </si>
  <si>
    <t xml:space="preserve">SL </t>
  </si>
  <si>
    <t>Stockport</t>
  </si>
  <si>
    <t xml:space="preserve">SK </t>
  </si>
  <si>
    <t>Stevenage</t>
  </si>
  <si>
    <t xml:space="preserve">SG </t>
  </si>
  <si>
    <t>London SE</t>
  </si>
  <si>
    <t xml:space="preserve">SE </t>
  </si>
  <si>
    <t>Swansea</t>
  </si>
  <si>
    <t xml:space="preserve">SA </t>
  </si>
  <si>
    <t>Sheffield</t>
  </si>
  <si>
    <t xml:space="preserve">S </t>
  </si>
  <si>
    <t>Romford</t>
  </si>
  <si>
    <t xml:space="preserve">RM </t>
  </si>
  <si>
    <t>Redhill</t>
  </si>
  <si>
    <t xml:space="preserve">RH </t>
  </si>
  <si>
    <t>Reading</t>
  </si>
  <si>
    <t xml:space="preserve">RG </t>
  </si>
  <si>
    <t>Preston</t>
  </si>
  <si>
    <t xml:space="preserve">PR </t>
  </si>
  <si>
    <t>Portsmouth</t>
  </si>
  <si>
    <t xml:space="preserve">PO </t>
  </si>
  <si>
    <t>Plymouth</t>
  </si>
  <si>
    <t xml:space="preserve">PL </t>
  </si>
  <si>
    <t>Perth</t>
  </si>
  <si>
    <t xml:space="preserve">PH </t>
  </si>
  <si>
    <t>Peterborough</t>
  </si>
  <si>
    <t xml:space="preserve">PE </t>
  </si>
  <si>
    <t>Paisley</t>
  </si>
  <si>
    <t xml:space="preserve">PA </t>
  </si>
  <si>
    <t>Oxford</t>
  </si>
  <si>
    <t xml:space="preserve">OX </t>
  </si>
  <si>
    <t>Oldham</t>
  </si>
  <si>
    <t xml:space="preserve">OL </t>
  </si>
  <si>
    <t>London NW</t>
  </si>
  <si>
    <t xml:space="preserve">NW </t>
  </si>
  <si>
    <t>Norwich</t>
  </si>
  <si>
    <t xml:space="preserve">NR </t>
  </si>
  <si>
    <t>Newport</t>
  </si>
  <si>
    <t xml:space="preserve">NP </t>
  </si>
  <si>
    <t>Northamptonshire</t>
  </si>
  <si>
    <t xml:space="preserve">NN </t>
  </si>
  <si>
    <t>Nottingham</t>
  </si>
  <si>
    <t xml:space="preserve">NG </t>
  </si>
  <si>
    <t>Newcastle</t>
  </si>
  <si>
    <t xml:space="preserve">NE </t>
  </si>
  <si>
    <t>London N</t>
  </si>
  <si>
    <t xml:space="preserve">N </t>
  </si>
  <si>
    <t>Motherwell</t>
  </si>
  <si>
    <t xml:space="preserve">ML </t>
  </si>
  <si>
    <t>Milton Keynes</t>
  </si>
  <si>
    <t xml:space="preserve">MK </t>
  </si>
  <si>
    <t>Maidstone</t>
  </si>
  <si>
    <t xml:space="preserve">ME </t>
  </si>
  <si>
    <t>Manchester</t>
  </si>
  <si>
    <t xml:space="preserve">M </t>
  </si>
  <si>
    <t>Luton</t>
  </si>
  <si>
    <t xml:space="preserve">LU </t>
  </si>
  <si>
    <t>Leeds</t>
  </si>
  <si>
    <t xml:space="preserve">LS </t>
  </si>
  <si>
    <t>Lincoln</t>
  </si>
  <si>
    <t xml:space="preserve">LN </t>
  </si>
  <si>
    <t>North Wales</t>
  </si>
  <si>
    <t xml:space="preserve">LL </t>
  </si>
  <si>
    <t>Leicester</t>
  </si>
  <si>
    <t xml:space="preserve">LE </t>
  </si>
  <si>
    <t>Llandrindod Wells</t>
  </si>
  <si>
    <t xml:space="preserve">LD </t>
  </si>
  <si>
    <t>Lancaster</t>
  </si>
  <si>
    <t xml:space="preserve">LA </t>
  </si>
  <si>
    <t>Liverpool</t>
  </si>
  <si>
    <t xml:space="preserve">L </t>
  </si>
  <si>
    <t>Kirkcaldy</t>
  </si>
  <si>
    <t xml:space="preserve">KY </t>
  </si>
  <si>
    <t>Kirkwall</t>
  </si>
  <si>
    <t xml:space="preserve">KW </t>
  </si>
  <si>
    <t>Kingston upon Thames</t>
  </si>
  <si>
    <t xml:space="preserve">KT </t>
  </si>
  <si>
    <t>Kilmarnock</t>
  </si>
  <si>
    <t xml:space="preserve">KA </t>
  </si>
  <si>
    <t>Inverness</t>
  </si>
  <si>
    <t xml:space="preserve">IV </t>
  </si>
  <si>
    <t>Ipswich</t>
  </si>
  <si>
    <t xml:space="preserve">IP </t>
  </si>
  <si>
    <t>Ilford</t>
  </si>
  <si>
    <t xml:space="preserve">IG </t>
  </si>
  <si>
    <t>Halifax</t>
  </si>
  <si>
    <t xml:space="preserve">HX </t>
  </si>
  <si>
    <t>Hull</t>
  </si>
  <si>
    <t xml:space="preserve">HU </t>
  </si>
  <si>
    <t>Hebrides</t>
  </si>
  <si>
    <t xml:space="preserve">HS </t>
  </si>
  <si>
    <t>Hereford</t>
  </si>
  <si>
    <t xml:space="preserve">HR </t>
  </si>
  <si>
    <t>Hemel Hempstead</t>
  </si>
  <si>
    <t xml:space="preserve">HP </t>
  </si>
  <si>
    <t>Harrogate</t>
  </si>
  <si>
    <t xml:space="preserve">HG </t>
  </si>
  <si>
    <t>Huddersfield</t>
  </si>
  <si>
    <t xml:space="preserve">HD </t>
  </si>
  <si>
    <t>Harrow</t>
  </si>
  <si>
    <t xml:space="preserve">HA </t>
  </si>
  <si>
    <t>Guildford</t>
  </si>
  <si>
    <t xml:space="preserve">GU </t>
  </si>
  <si>
    <t>Gloucester</t>
  </si>
  <si>
    <t xml:space="preserve">GL </t>
  </si>
  <si>
    <t>Glasgow</t>
  </si>
  <si>
    <t xml:space="preserve">G </t>
  </si>
  <si>
    <t>Fylde</t>
  </si>
  <si>
    <t xml:space="preserve">FY </t>
  </si>
  <si>
    <t>Falkirk</t>
  </si>
  <si>
    <t xml:space="preserve">FK </t>
  </si>
  <si>
    <t>Exeter</t>
  </si>
  <si>
    <t xml:space="preserve">EX </t>
  </si>
  <si>
    <t>Enfield</t>
  </si>
  <si>
    <t xml:space="preserve">EN </t>
  </si>
  <si>
    <t>Edinburgh</t>
  </si>
  <si>
    <t xml:space="preserve">EH </t>
  </si>
  <si>
    <t>City of London</t>
  </si>
  <si>
    <t xml:space="preserve">EC </t>
  </si>
  <si>
    <t>London East</t>
  </si>
  <si>
    <t xml:space="preserve">E </t>
  </si>
  <si>
    <t>Dudley</t>
  </si>
  <si>
    <t xml:space="preserve">DY </t>
  </si>
  <si>
    <t>Dorchester</t>
  </si>
  <si>
    <t xml:space="preserve">DT </t>
  </si>
  <si>
    <t>Doncaster</t>
  </si>
  <si>
    <t xml:space="preserve">DN </t>
  </si>
  <si>
    <t>Darlington</t>
  </si>
  <si>
    <t xml:space="preserve">DL </t>
  </si>
  <si>
    <t>Durham</t>
  </si>
  <si>
    <t xml:space="preserve">DH </t>
  </si>
  <si>
    <t>Dumfries</t>
  </si>
  <si>
    <t xml:space="preserve">DG </t>
  </si>
  <si>
    <t>Derby</t>
  </si>
  <si>
    <t xml:space="preserve">DE </t>
  </si>
  <si>
    <t>Dundee</t>
  </si>
  <si>
    <t xml:space="preserve">DD </t>
  </si>
  <si>
    <t>Dartford</t>
  </si>
  <si>
    <t xml:space="preserve">DA </t>
  </si>
  <si>
    <t>Crewe</t>
  </si>
  <si>
    <t xml:space="preserve">CW </t>
  </si>
  <si>
    <t>Coventry &amp; Warwickshire</t>
  </si>
  <si>
    <t xml:space="preserve">CV </t>
  </si>
  <si>
    <t>Canterbury</t>
  </si>
  <si>
    <t xml:space="preserve">CT </t>
  </si>
  <si>
    <t>Croydon</t>
  </si>
  <si>
    <t xml:space="preserve">CR </t>
  </si>
  <si>
    <t>Colchester</t>
  </si>
  <si>
    <t xml:space="preserve">CO </t>
  </si>
  <si>
    <t>Chelmsford</t>
  </si>
  <si>
    <t xml:space="preserve">CM </t>
  </si>
  <si>
    <t>Chester &amp; Deeside</t>
  </si>
  <si>
    <t xml:space="preserve">CH </t>
  </si>
  <si>
    <t>Cardiff</t>
  </si>
  <si>
    <t xml:space="preserve">CF </t>
  </si>
  <si>
    <t>Cambridge</t>
  </si>
  <si>
    <t xml:space="preserve">CB </t>
  </si>
  <si>
    <t>Carlisle</t>
  </si>
  <si>
    <t xml:space="preserve">CA </t>
  </si>
  <si>
    <t>Northern Ireland</t>
  </si>
  <si>
    <t xml:space="preserve">BT </t>
  </si>
  <si>
    <t>Bristol</t>
  </si>
  <si>
    <t xml:space="preserve">BS </t>
  </si>
  <si>
    <t>Bromley</t>
  </si>
  <si>
    <t xml:space="preserve">BR </t>
  </si>
  <si>
    <t>Brighton</t>
  </si>
  <si>
    <t xml:space="preserve">BN </t>
  </si>
  <si>
    <t>Bolton</t>
  </si>
  <si>
    <t xml:space="preserve">BL </t>
  </si>
  <si>
    <t>Bournemouth</t>
  </si>
  <si>
    <t xml:space="preserve">BH </t>
  </si>
  <si>
    <t>Bradford</t>
  </si>
  <si>
    <t xml:space="preserve">BD </t>
  </si>
  <si>
    <t>Blackburn &amp; Burnley</t>
  </si>
  <si>
    <t xml:space="preserve">BB </t>
  </si>
  <si>
    <t>Bath</t>
  </si>
  <si>
    <t xml:space="preserve">BA </t>
  </si>
  <si>
    <t>Birmingham</t>
  </si>
  <si>
    <t xml:space="preserve">B </t>
  </si>
  <si>
    <t>St Albans</t>
  </si>
  <si>
    <t xml:space="preserve">AL </t>
  </si>
  <si>
    <t>Aberdeen</t>
  </si>
  <si>
    <t xml:space="preserve">AB </t>
  </si>
  <si>
    <t>2013/14</t>
  </si>
  <si>
    <t>2014/15</t>
  </si>
  <si>
    <t>2015/16</t>
  </si>
  <si>
    <t>2016/17</t>
  </si>
  <si>
    <t>FY 2015-16</t>
  </si>
  <si>
    <t>FY 2014-15</t>
  </si>
  <si>
    <t>FY 2013-14</t>
  </si>
  <si>
    <t>FY 2012-13</t>
  </si>
  <si>
    <t>FY 2011-12</t>
  </si>
  <si>
    <t>FY 2016-17</t>
  </si>
  <si>
    <t>FY 2010-11</t>
  </si>
  <si>
    <t>Complaint category</t>
  </si>
  <si>
    <t>Advertising low sort: 1C OCR</t>
  </si>
  <si>
    <t>Letter First Class Meter*</t>
  </si>
  <si>
    <t>Letter Second Class Meter*</t>
  </si>
  <si>
    <t>Product</t>
  </si>
  <si>
    <t>PCA name</t>
  </si>
  <si>
    <t>Postcode area</t>
  </si>
  <si>
    <t>Performance</t>
  </si>
  <si>
    <t>Percentage</t>
  </si>
  <si>
    <t>Volume (million)</t>
  </si>
  <si>
    <t>Revenue (GBP million)</t>
  </si>
  <si>
    <t>Price (pounds)</t>
  </si>
  <si>
    <t>Price (pence)</t>
  </si>
  <si>
    <t>Denial of receipt</t>
  </si>
  <si>
    <r>
      <rPr>
        <sz val="11"/>
        <color theme="1"/>
        <rFont val="Calibri"/>
        <family val="2"/>
        <scheme val="minor"/>
      </rPr>
      <t>Loss</t>
    </r>
  </si>
  <si>
    <r>
      <rPr>
        <sz val="11"/>
        <color theme="1"/>
        <rFont val="Calibri"/>
        <family val="2"/>
        <scheme val="minor"/>
      </rPr>
      <t>Delay</t>
    </r>
  </si>
  <si>
    <r>
      <rPr>
        <sz val="11"/>
        <color theme="1"/>
        <rFont val="Calibri"/>
        <family val="2"/>
        <scheme val="minor"/>
      </rPr>
      <t>P739 Failure</t>
    </r>
  </si>
  <si>
    <r>
      <rPr>
        <sz val="11"/>
        <color theme="1"/>
        <rFont val="Calibri"/>
        <family val="2"/>
        <scheme val="minor"/>
      </rPr>
      <t>Redirection</t>
    </r>
  </si>
  <si>
    <r>
      <rPr>
        <sz val="11"/>
        <color theme="1"/>
        <rFont val="Calibri"/>
        <family val="2"/>
        <scheme val="minor"/>
      </rPr>
      <t>Mis-delivery</t>
    </r>
  </si>
  <si>
    <r>
      <rPr>
        <sz val="11"/>
        <color theme="1"/>
        <rFont val="Calibri"/>
        <family val="2"/>
        <scheme val="minor"/>
      </rPr>
      <t>Delivery Procedure Errors</t>
    </r>
  </si>
  <si>
    <r>
      <rPr>
        <sz val="11"/>
        <color theme="1"/>
        <rFont val="Calibri"/>
        <family val="2"/>
        <scheme val="minor"/>
      </rPr>
      <t>Redelivery Failure</t>
    </r>
  </si>
  <si>
    <r>
      <rPr>
        <sz val="11"/>
        <color theme="1"/>
        <rFont val="Calibri"/>
        <family val="2"/>
        <scheme val="minor"/>
      </rPr>
      <t>Damage</t>
    </r>
  </si>
  <si>
    <r>
      <rPr>
        <sz val="11"/>
        <color theme="1"/>
        <rFont val="Calibri"/>
        <family val="2"/>
        <scheme val="minor"/>
      </rPr>
      <t>Proof of Delivery Failure</t>
    </r>
  </si>
  <si>
    <r>
      <rPr>
        <sz val="11"/>
        <color theme="1"/>
        <rFont val="Calibri"/>
        <family val="2"/>
        <scheme val="minor"/>
      </rPr>
      <t>General Complaint</t>
    </r>
  </si>
  <si>
    <r>
      <rPr>
        <sz val="11"/>
        <color theme="1"/>
        <rFont val="Calibri"/>
        <family val="2"/>
        <scheme val="minor"/>
      </rPr>
      <t>Part Loss</t>
    </r>
  </si>
  <si>
    <r>
      <rPr>
        <sz val="11"/>
        <color theme="1"/>
        <rFont val="Calibri"/>
        <family val="2"/>
        <scheme val="minor"/>
      </rPr>
      <t>Other</t>
    </r>
  </si>
  <si>
    <t>2009 value</t>
  </si>
  <si>
    <t>Change since 2010</t>
  </si>
  <si>
    <t>Change since 2011</t>
  </si>
  <si>
    <t>Change since 2012</t>
  </si>
  <si>
    <t>Change since 2013</t>
  </si>
  <si>
    <t>Change since 2014</t>
  </si>
  <si>
    <t>Change since 2015</t>
  </si>
  <si>
    <t>Change since 2016</t>
  </si>
  <si>
    <t>Change since 2017</t>
  </si>
  <si>
    <t>Loss</t>
  </si>
  <si>
    <t>2017/18</t>
  </si>
  <si>
    <t>Delay</t>
  </si>
  <si>
    <t>P739 Failure</t>
  </si>
  <si>
    <t>Redirection</t>
  </si>
  <si>
    <t>Mis-delivery</t>
  </si>
  <si>
    <t>Delivery Procedure Errors</t>
  </si>
  <si>
    <t>Redelivery Failure</t>
  </si>
  <si>
    <t>Damage</t>
  </si>
  <si>
    <t>Proof of Delivery Failure</t>
  </si>
  <si>
    <t>General Complaint</t>
  </si>
  <si>
    <t>Part Loss</t>
  </si>
  <si>
    <t>International Loss</t>
  </si>
  <si>
    <t>Nation</t>
  </si>
  <si>
    <t>Scotland</t>
  </si>
  <si>
    <t>England</t>
  </si>
  <si>
    <t>Wales</t>
  </si>
  <si>
    <t>Access 70 Mailmark</t>
  </si>
  <si>
    <t>FY 2017-18</t>
  </si>
  <si>
    <t>Target Met</t>
  </si>
  <si>
    <t>Met</t>
  </si>
  <si>
    <t>Not met</t>
  </si>
  <si>
    <t>LP Order</t>
  </si>
  <si>
    <t>Order</t>
  </si>
  <si>
    <t>1</t>
  </si>
  <si>
    <t>2</t>
  </si>
  <si>
    <t>3</t>
  </si>
  <si>
    <t>4</t>
  </si>
  <si>
    <t>5</t>
  </si>
  <si>
    <t>6</t>
  </si>
  <si>
    <t>7</t>
  </si>
  <si>
    <t>8</t>
  </si>
  <si>
    <t>Access 70</t>
  </si>
  <si>
    <t>Access 70 - advertising mail</t>
  </si>
  <si>
    <t>Access 70 OCR</t>
  </si>
  <si>
    <t>Access 70 OCR - advertising 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</si>
</sst>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_-* #,##0_-;\-* #,##0_-;_-* &quot;-&quot;??_-;_-@_-"/>
    <numFmt numFmtId="166" formatCode="0.000"/>
    <numFmt numFmtId="167" formatCode="dd/mm/yyyy;@"/>
    <numFmt numFmtId="168" formatCode="0.0000"/>
    <numFmt numFmtId="169" formatCode="0.0%"/>
  </numFmts>
  <fonts count="30">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name val="Arial"/>
      <family val="2"/>
    </font>
    <font>
      <sz val="10"/>
      <name val="Arial"/>
      <family val="2"/>
    </font>
    <font>
      <sz val="10"/>
      <name val="Calibri"/>
      <family val="2"/>
      <scheme val="minor"/>
    </font>
    <font>
      <sz val="11"/>
      <name val="Calibri"/>
      <family val="2"/>
      <scheme val="minor"/>
    </font>
    <font>
      <sz val="11"/>
      <color indexed="8"/>
      <name val="Calibri"/>
      <family val="2"/>
    </font>
    <font>
      <sz val="10"/>
      <name val="ChevinLight"/>
    </font>
    <font>
      <sz val="10"/>
      <color theme="1"/>
      <name val="Calibri"/>
      <family val="2"/>
      <scheme val="minor"/>
    </font>
    <font>
      <sz val="10"/>
      <color rgb="FF000000"/>
      <name val="Arial"/>
      <family val="2"/>
    </font>
    <font>
      <sz val="11"/>
      <color rgb="FF000000"/>
      <name val="Calibri,sans-serif"/>
    </font>
    <font>
      <sz val="10"/>
      <color rgb="FF000000"/>
      <name val="Times New Roman"/>
      <family val="1"/>
    </font>
    <font>
      <b/>
      <sz val="12"/>
      <name val="Calibri"/>
      <family val="2"/>
    </font>
    <font>
      <b/>
      <sz val="1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4" tint="0.79998168889431442"/>
        <bgColor theme="4" tint="0.79998168889431442"/>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rgb="FF000000"/>
      </left>
      <right style="thin">
        <color rgb="FF000000"/>
      </right>
      <top style="thin">
        <color rgb="FF000000"/>
      </top>
      <bottom style="thin">
        <color rgb="FF000000"/>
      </bottom>
      <diagonal/>
    </border>
    <border>
      <left style="thin">
        <color theme="4" tint="0.39997558519241921"/>
      </left>
      <right/>
      <top style="thin">
        <color theme="4" tint="0.39997558519241921"/>
      </top>
      <bottom style="thin">
        <color theme="4" tint="0.39997558519241921"/>
      </bottom>
      <diagonal/>
    </border>
    <border>
      <left style="thin">
        <color rgb="FF000000"/>
      </left>
      <right style="thin">
        <color theme="4" tint="0.39997558519241921"/>
      </right>
      <top style="thin">
        <color rgb="FF000000"/>
      </top>
      <bottom style="thin">
        <color rgb="FF000000"/>
      </bottom>
      <diagonal/>
    </border>
    <border>
      <left style="thin">
        <color theme="4" tint="0.39997558519241921"/>
      </left>
      <right/>
      <top style="thin">
        <color theme="4" tint="0.39997558519241921"/>
      </top>
      <bottom/>
      <diagonal/>
    </border>
  </borders>
  <cellStyleXfs count="5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lignment vertical="center"/>
    </xf>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27" fillId="0" borderId="0"/>
    <xf numFmtId="9" fontId="1" fillId="0" borderId="0" applyFont="0" applyFill="0" applyBorder="0" applyAlignment="0" applyProtection="0"/>
  </cellStyleXfs>
  <cellXfs count="81">
    <xf numFmtId="0" fontId="0" fillId="0" borderId="0" xfId="0"/>
    <xf numFmtId="0" fontId="0" fillId="0" borderId="0" xfId="0" applyFill="1"/>
    <xf numFmtId="17" fontId="0" fillId="0" borderId="0" xfId="0" applyNumberFormat="1" applyFill="1"/>
    <xf numFmtId="2" fontId="19" fillId="0" borderId="0" xfId="42" applyNumberFormat="1" applyFont="1" applyFill="1">
      <alignment vertical="center"/>
    </xf>
    <xf numFmtId="2" fontId="0" fillId="0" borderId="0" xfId="0" applyNumberFormat="1" applyFill="1"/>
    <xf numFmtId="1" fontId="0" fillId="0" borderId="0" xfId="0" applyNumberFormat="1" applyFill="1"/>
    <xf numFmtId="164" fontId="0" fillId="0" borderId="0" xfId="0" applyNumberFormat="1" applyFill="1"/>
    <xf numFmtId="164" fontId="20" fillId="0" borderId="0" xfId="0" applyNumberFormat="1" applyFont="1" applyFill="1" applyBorder="1" applyAlignment="1">
      <alignment horizontal="right"/>
    </xf>
    <xf numFmtId="0" fontId="16" fillId="0" borderId="0" xfId="0" applyFont="1"/>
    <xf numFmtId="0" fontId="16" fillId="0" borderId="0" xfId="0" applyFont="1" applyFill="1"/>
    <xf numFmtId="2" fontId="0" fillId="0" borderId="0" xfId="0" applyNumberFormat="1"/>
    <xf numFmtId="0" fontId="22" fillId="0" borderId="0" xfId="0" applyNumberFormat="1" applyFont="1" applyFill="1" applyBorder="1" applyAlignment="1" applyProtection="1"/>
    <xf numFmtId="165" fontId="0" fillId="0" borderId="0" xfId="43" applyNumberFormat="1" applyFont="1"/>
    <xf numFmtId="165" fontId="0" fillId="0" borderId="0" xfId="0" applyNumberFormat="1"/>
    <xf numFmtId="1" fontId="22" fillId="0" borderId="0" xfId="0" applyNumberFormat="1" applyFont="1" applyFill="1" applyBorder="1" applyAlignment="1" applyProtection="1"/>
    <xf numFmtId="1" fontId="0" fillId="0" borderId="0" xfId="0" applyNumberFormat="1"/>
    <xf numFmtId="2" fontId="22" fillId="0" borderId="0" xfId="0" applyNumberFormat="1" applyFont="1" applyFill="1" applyBorder="1" applyAlignment="1" applyProtection="1"/>
    <xf numFmtId="2" fontId="24" fillId="0" borderId="0" xfId="0" applyNumberFormat="1" applyFont="1" applyFill="1"/>
    <xf numFmtId="0" fontId="26" fillId="0" borderId="0" xfId="0" applyFont="1"/>
    <xf numFmtId="0" fontId="25" fillId="0" borderId="0" xfId="0" applyFont="1"/>
    <xf numFmtId="14" fontId="0" fillId="0" borderId="0" xfId="0" applyNumberFormat="1" applyFill="1"/>
    <xf numFmtId="14" fontId="0" fillId="0" borderId="0" xfId="0" applyNumberFormat="1" applyFont="1" applyFill="1"/>
    <xf numFmtId="2" fontId="0" fillId="0" borderId="0" xfId="0" applyNumberFormat="1" applyFont="1" applyFill="1"/>
    <xf numFmtId="166" fontId="0" fillId="0" borderId="0" xfId="0" applyNumberFormat="1" applyFill="1"/>
    <xf numFmtId="14" fontId="0" fillId="0" borderId="0" xfId="0" applyNumberFormat="1"/>
    <xf numFmtId="0" fontId="23" fillId="0" borderId="0" xfId="0" applyFont="1" applyFill="1" applyAlignment="1"/>
    <xf numFmtId="0" fontId="19" fillId="0" borderId="0" xfId="0" applyFont="1" applyFill="1" applyAlignment="1">
      <alignment horizontal="left"/>
    </xf>
    <xf numFmtId="0" fontId="21" fillId="0" borderId="0" xfId="0" applyFont="1" applyFill="1"/>
    <xf numFmtId="0" fontId="21" fillId="0" borderId="0" xfId="0" applyFont="1" applyFill="1" applyAlignment="1">
      <alignment horizontal="left"/>
    </xf>
    <xf numFmtId="0" fontId="0" fillId="0" borderId="0" xfId="0" applyAlignment="1">
      <alignment horizontal="left"/>
    </xf>
    <xf numFmtId="0" fontId="0" fillId="0" borderId="0" xfId="0" applyNumberFormat="1"/>
    <xf numFmtId="164" fontId="0" fillId="0" borderId="0" xfId="0" applyNumberFormat="1"/>
    <xf numFmtId="164" fontId="16" fillId="0" borderId="0" xfId="0" applyNumberFormat="1" applyFont="1" applyFill="1"/>
    <xf numFmtId="0" fontId="0" fillId="0" borderId="0" xfId="0" applyNumberFormat="1" applyFill="1"/>
    <xf numFmtId="0" fontId="16" fillId="0" borderId="10" xfId="0" applyFont="1" applyFill="1" applyBorder="1"/>
    <xf numFmtId="164" fontId="16" fillId="0" borderId="11" xfId="0" applyNumberFormat="1" applyFont="1" applyFill="1" applyBorder="1"/>
    <xf numFmtId="17" fontId="21" fillId="0" borderId="0" xfId="0" applyNumberFormat="1" applyFont="1" applyFill="1" applyAlignment="1"/>
    <xf numFmtId="17" fontId="21" fillId="33" borderId="0" xfId="0" applyNumberFormat="1" applyFont="1" applyFill="1" applyAlignment="1"/>
    <xf numFmtId="17" fontId="21" fillId="33" borderId="13" xfId="0" applyNumberFormat="1" applyFont="1" applyFill="1" applyBorder="1" applyAlignment="1"/>
    <xf numFmtId="164" fontId="19" fillId="0" borderId="0" xfId="42" applyNumberFormat="1" applyFont="1" applyFill="1">
      <alignment vertical="center"/>
    </xf>
    <xf numFmtId="0" fontId="28" fillId="34" borderId="12" xfId="50" applyNumberFormat="1" applyFont="1" applyFill="1" applyBorder="1" applyAlignment="1">
      <alignment horizontal="left" vertical="top" wrapText="1"/>
    </xf>
    <xf numFmtId="14" fontId="0" fillId="34" borderId="13" xfId="0" applyNumberFormat="1" applyFont="1" applyFill="1" applyBorder="1"/>
    <xf numFmtId="14" fontId="0" fillId="0" borderId="13" xfId="0" applyNumberFormat="1" applyFont="1" applyBorder="1"/>
    <xf numFmtId="167" fontId="19" fillId="0" borderId="0" xfId="42" applyNumberFormat="1" applyFont="1" applyFill="1">
      <alignment vertical="center"/>
    </xf>
    <xf numFmtId="167" fontId="0" fillId="0" borderId="13" xfId="0" applyNumberFormat="1" applyFont="1" applyBorder="1"/>
    <xf numFmtId="167" fontId="0" fillId="0" borderId="0" xfId="0" applyNumberFormat="1" applyFill="1"/>
    <xf numFmtId="2" fontId="16" fillId="0" borderId="0" xfId="0" applyNumberFormat="1" applyFont="1" applyFill="1"/>
    <xf numFmtId="0" fontId="16" fillId="0" borderId="0" xfId="0" applyNumberFormat="1" applyFont="1"/>
    <xf numFmtId="168" fontId="0" fillId="0" borderId="0" xfId="0" applyNumberFormat="1"/>
    <xf numFmtId="1" fontId="21" fillId="0" borderId="0" xfId="43" applyNumberFormat="1" applyFont="1" applyFill="1" applyAlignment="1">
      <alignment horizontal="right"/>
    </xf>
    <xf numFmtId="1" fontId="21" fillId="0" borderId="0" xfId="0" applyNumberFormat="1" applyFont="1" applyFill="1" applyAlignment="1">
      <alignment horizontal="right"/>
    </xf>
    <xf numFmtId="1" fontId="21" fillId="0" borderId="0" xfId="45" applyNumberFormat="1" applyFont="1" applyFill="1" applyAlignment="1">
      <alignment horizontal="right"/>
    </xf>
    <xf numFmtId="1" fontId="21" fillId="0" borderId="0" xfId="0" applyNumberFormat="1" applyFont="1" applyFill="1" applyAlignment="1">
      <alignment horizontal="right" wrapText="1"/>
    </xf>
    <xf numFmtId="1" fontId="19" fillId="0" borderId="0" xfId="0" applyNumberFormat="1" applyFont="1" applyFill="1" applyAlignment="1">
      <alignment horizontal="right" vertical="center"/>
    </xf>
    <xf numFmtId="1" fontId="19" fillId="0" borderId="0" xfId="0" applyNumberFormat="1" applyFont="1" applyFill="1" applyAlignment="1">
      <alignment horizontal="right"/>
    </xf>
    <xf numFmtId="1" fontId="21" fillId="0" borderId="0" xfId="0" applyNumberFormat="1" applyFont="1" applyFill="1"/>
    <xf numFmtId="1" fontId="0" fillId="0" borderId="0" xfId="0" applyNumberFormat="1" applyFill="1" applyAlignment="1"/>
    <xf numFmtId="1" fontId="0" fillId="0" borderId="0" xfId="51" applyNumberFormat="1" applyFont="1" applyFill="1" applyAlignment="1"/>
    <xf numFmtId="164" fontId="0" fillId="0" borderId="0" xfId="0" applyNumberFormat="1" applyFill="1" applyAlignment="1"/>
    <xf numFmtId="169" fontId="16" fillId="0" borderId="0" xfId="0" applyNumberFormat="1" applyFont="1" applyFill="1"/>
    <xf numFmtId="169" fontId="0" fillId="0" borderId="0" xfId="0" applyNumberFormat="1" applyFill="1"/>
    <xf numFmtId="169" fontId="0" fillId="0" borderId="0" xfId="0" applyNumberFormat="1"/>
    <xf numFmtId="3" fontId="0" fillId="34" borderId="14" xfId="50" applyNumberFormat="1" applyFont="1" applyFill="1" applyBorder="1" applyAlignment="1">
      <alignment horizontal="left" vertical="top" wrapText="1"/>
    </xf>
    <xf numFmtId="3" fontId="0" fillId="34" borderId="12" xfId="50" applyNumberFormat="1" applyFont="1" applyFill="1" applyBorder="1" applyAlignment="1">
      <alignment horizontal="left" vertical="top" wrapText="1"/>
    </xf>
    <xf numFmtId="3" fontId="0" fillId="34" borderId="12" xfId="50" applyNumberFormat="1" applyFont="1" applyFill="1" applyBorder="1" applyAlignment="1">
      <alignment horizontal="right" vertical="top" wrapText="1"/>
    </xf>
    <xf numFmtId="14" fontId="21" fillId="0" borderId="0" xfId="0" applyNumberFormat="1" applyFont="1" applyFill="1" applyAlignment="1"/>
    <xf numFmtId="164" fontId="20" fillId="0" borderId="0" xfId="0" applyNumberFormat="1" applyFont="1" applyFill="1" applyBorder="1" applyAlignment="1">
      <alignment horizontal="left"/>
    </xf>
    <xf numFmtId="49" fontId="16" fillId="0" borderId="0" xfId="0" applyNumberFormat="1" applyFont="1" applyFill="1" applyBorder="1"/>
    <xf numFmtId="49" fontId="19" fillId="0" borderId="0" xfId="42" applyNumberFormat="1" applyFont="1" applyFill="1">
      <alignment vertical="center"/>
    </xf>
    <xf numFmtId="49" fontId="0" fillId="0" borderId="0" xfId="0" applyNumberFormat="1" applyFill="1"/>
    <xf numFmtId="49" fontId="0" fillId="0" borderId="0" xfId="0" applyNumberFormat="1"/>
    <xf numFmtId="17" fontId="29" fillId="0" borderId="0" xfId="0" applyNumberFormat="1" applyFont="1" applyFill="1" applyAlignment="1"/>
    <xf numFmtId="17" fontId="19" fillId="0" borderId="0" xfId="0" applyNumberFormat="1" applyFont="1" applyFill="1" applyAlignment="1"/>
    <xf numFmtId="0" fontId="0" fillId="0" borderId="0" xfId="0" applyFont="1" applyFill="1"/>
    <xf numFmtId="17" fontId="21" fillId="0" borderId="0" xfId="0" applyNumberFormat="1" applyFont="1" applyFill="1" applyBorder="1" applyAlignment="1"/>
    <xf numFmtId="17" fontId="0" fillId="0" borderId="15" xfId="0" applyNumberFormat="1" applyFont="1" applyFill="1" applyBorder="1"/>
    <xf numFmtId="2" fontId="0" fillId="0" borderId="0" xfId="0" applyNumberFormat="1" applyFill="1" applyBorder="1"/>
    <xf numFmtId="166" fontId="0" fillId="0" borderId="0" xfId="0" applyNumberFormat="1" applyFill="1" applyBorder="1"/>
    <xf numFmtId="0" fontId="0" fillId="0" borderId="0" xfId="0" applyNumberFormat="1" applyBorder="1"/>
    <xf numFmtId="164" fontId="0" fillId="0" borderId="0" xfId="0" applyNumberFormat="1" applyBorder="1"/>
    <xf numFmtId="0" fontId="20" fillId="0" borderId="0" xfId="0" applyFont="1" applyFill="1"/>
  </cellXfs>
  <cellStyles count="5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3" builtinId="3"/>
    <cellStyle name="Comma 5" xfId="45" xr:uid="{00000000-0005-0000-0000-00001C00000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13" xfId="44" xr:uid="{00000000-0005-0000-0000-000027000000}"/>
    <cellStyle name="Normal 2" xfId="48" xr:uid="{00000000-0005-0000-0000-000028000000}"/>
    <cellStyle name="Normal 2 2 6" xfId="49" xr:uid="{00000000-0005-0000-0000-000029000000}"/>
    <cellStyle name="Normal 3" xfId="42" xr:uid="{00000000-0005-0000-0000-00002A000000}"/>
    <cellStyle name="Normal 4" xfId="50" xr:uid="{00000000-0005-0000-0000-00002B000000}"/>
    <cellStyle name="Normal 80" xfId="46" xr:uid="{00000000-0005-0000-0000-00002C000000}"/>
    <cellStyle name="Note" xfId="15" builtinId="10" customBuiltin="1"/>
    <cellStyle name="Output" xfId="10" builtinId="21" customBuiltin="1"/>
    <cellStyle name="Percent" xfId="51" builtinId="5"/>
    <cellStyle name="Percent 21" xfId="47" xr:uid="{00000000-0005-0000-0000-00002F000000}"/>
    <cellStyle name="Title" xfId="1" builtinId="15" customBuiltin="1"/>
    <cellStyle name="Total" xfId="17" builtinId="25" customBuiltin="1"/>
    <cellStyle name="Warning Text" xfId="14" builtinId="11" customBuiltin="1"/>
  </cellStyles>
  <dxfs count="84">
    <dxf>
      <fill>
        <patternFill patternType="none">
          <fgColor indexed="64"/>
          <bgColor indexed="65"/>
        </patternFill>
      </fill>
    </dxf>
    <dxf>
      <numFmt numFmtId="164" formatCode="0.0"/>
      <fill>
        <patternFill patternType="none">
          <fgColor indexed="64"/>
          <bgColor indexed="65"/>
        </patternFill>
      </fill>
    </dxf>
    <dxf>
      <fill>
        <patternFill patternType="none">
          <fgColor indexed="64"/>
          <bgColor indexed="65"/>
        </patternFill>
      </fill>
    </dxf>
    <dxf>
      <numFmt numFmtId="22" formatCode="mmm\-yy"/>
      <fill>
        <patternFill patternType="none">
          <fgColor indexed="64"/>
          <bgColor indexed="65"/>
        </patternFill>
      </fill>
    </dxf>
    <dxf>
      <numFmt numFmtId="22" formatCode="mmm\-yy"/>
      <fill>
        <patternFill patternType="none">
          <fgColor indexed="64"/>
          <bgColor auto="1"/>
        </patternFill>
      </fill>
    </dxf>
    <dxf>
      <numFmt numFmtId="19" formatCode="dd/mm/yyyy"/>
      <fill>
        <patternFill patternType="none">
          <fgColor indexed="64"/>
          <bgColor auto="1"/>
        </patternFill>
      </fill>
    </dxf>
    <dxf>
      <fill>
        <patternFill patternType="none">
          <fgColor indexed="64"/>
          <bgColor indexed="65"/>
        </patternFill>
      </fill>
    </dxf>
    <dxf>
      <font>
        <b/>
        <i val="0"/>
        <strike val="0"/>
        <condense val="0"/>
        <extend val="0"/>
        <outline val="0"/>
        <shadow val="0"/>
        <u val="none"/>
        <vertAlign val="baseline"/>
        <sz val="11"/>
        <color theme="1"/>
        <name val="Calibri"/>
        <family val="2"/>
        <scheme val="minor"/>
      </font>
    </dxf>
    <dxf>
      <numFmt numFmtId="1" formatCode="0"/>
      <fill>
        <patternFill patternType="none">
          <fgColor indexed="64"/>
          <bgColor auto="1"/>
        </patternFill>
      </fill>
    </dxf>
    <dxf>
      <numFmt numFmtId="1" formatCode="0"/>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1"/>
        <color indexed="8"/>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numFmt numFmtId="22" formatCode="mmm\-yy"/>
      <fill>
        <patternFill patternType="none">
          <fgColor indexed="64"/>
          <bgColor auto="1"/>
        </patternFill>
      </fill>
    </dxf>
    <dxf>
      <numFmt numFmtId="0" formatCode="General"/>
    </dxf>
    <dxf>
      <font>
        <b val="0"/>
        <i val="0"/>
        <strike val="0"/>
        <condense val="0"/>
        <extend val="0"/>
        <outline val="0"/>
        <shadow val="0"/>
        <u val="none"/>
        <vertAlign val="baseline"/>
        <sz val="11"/>
        <color auto="1"/>
        <name val="Calibri"/>
        <family val="2"/>
        <scheme val="minor"/>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22" formatCode="mmm\-yy"/>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dxf>
    <dxf>
      <numFmt numFmtId="1" formatCode="0"/>
      <fill>
        <patternFill patternType="none">
          <fgColor indexed="64"/>
          <bgColor indexed="65"/>
        </patternFill>
      </fill>
    </dxf>
    <dxf>
      <numFmt numFmtId="1" formatCode="0"/>
      <fill>
        <patternFill patternType="none">
          <fgColor indexed="64"/>
          <bgColor indexed="65"/>
        </patternFill>
      </fill>
    </dxf>
    <dxf>
      <fill>
        <patternFill patternType="none">
          <fgColor indexed="64"/>
          <bgColor indexed="65"/>
        </patternFill>
      </fill>
    </dxf>
    <dxf>
      <font>
        <b/>
        <i val="0"/>
        <strike val="0"/>
        <condense val="0"/>
        <extend val="0"/>
        <outline val="0"/>
        <shadow val="0"/>
        <u val="none"/>
        <vertAlign val="baseline"/>
        <sz val="10"/>
        <color auto="1"/>
        <name val="Arial"/>
        <family val="2"/>
        <scheme val="none"/>
      </font>
      <numFmt numFmtId="22" formatCode="mmm\-yy"/>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dxf>
    <dxf>
      <fill>
        <patternFill patternType="none">
          <fgColor indexed="64"/>
          <bgColor indexed="65"/>
        </patternFill>
      </fill>
    </dxf>
    <dxf>
      <border outline="0">
        <bottom style="thin">
          <color rgb="FF000000"/>
        </bottom>
      </border>
    </dxf>
    <dxf>
      <numFmt numFmtId="164" formatCode="0.0"/>
    </dxf>
    <dxf>
      <numFmt numFmtId="0" formatCode="General"/>
    </dxf>
    <dxf>
      <numFmt numFmtId="166" formatCode="0.000"/>
      <fill>
        <patternFill patternType="none">
          <fgColor indexed="64"/>
          <bgColor indexed="65"/>
        </patternFill>
      </fill>
    </dxf>
    <dxf>
      <numFmt numFmtId="166" formatCode="0.000"/>
      <fill>
        <patternFill patternType="none">
          <fgColor indexed="64"/>
          <bgColor indexed="65"/>
        </patternFill>
      </fill>
    </dxf>
    <dxf>
      <numFmt numFmtId="2" formatCode="0.00"/>
      <fill>
        <patternFill patternType="none">
          <fgColor indexed="64"/>
          <bgColor indexed="65"/>
        </patternFill>
      </fill>
    </dxf>
    <dxf>
      <font>
        <b val="0"/>
        <i val="0"/>
        <strike val="0"/>
        <condense val="0"/>
        <extend val="0"/>
        <outline val="0"/>
        <shadow val="0"/>
        <u val="none"/>
        <vertAlign val="baseline"/>
        <sz val="10"/>
        <color auto="1"/>
        <name val="Calibri"/>
        <family val="2"/>
        <scheme val="minor"/>
      </font>
      <fill>
        <patternFill patternType="none">
          <fgColor indexed="64"/>
          <bgColor indexed="65"/>
        </patternFill>
      </fill>
    </dxf>
    <dxf>
      <numFmt numFmtId="22" formatCode="mmm\-yy"/>
      <fill>
        <patternFill patternType="none">
          <fgColor indexed="64"/>
          <bgColor auto="1"/>
        </patternFill>
      </fill>
    </dxf>
    <dxf>
      <font>
        <b/>
        <i val="0"/>
        <strike val="0"/>
        <condense val="0"/>
        <extend val="0"/>
        <outline val="0"/>
        <shadow val="0"/>
        <u val="none"/>
        <vertAlign val="baseline"/>
        <sz val="11"/>
        <color theme="1"/>
        <name val="Calibri"/>
        <family val="2"/>
        <scheme val="minor"/>
      </font>
      <fill>
        <patternFill patternType="none">
          <fgColor indexed="64"/>
          <bgColor indexed="65"/>
        </patternFill>
      </fill>
    </dxf>
    <dxf>
      <numFmt numFmtId="164" formatCode="0.0"/>
    </dxf>
    <dxf>
      <numFmt numFmtId="0" formatCode="General"/>
    </dxf>
    <dxf>
      <numFmt numFmtId="0" formatCode="General"/>
    </dxf>
    <dxf>
      <numFmt numFmtId="168" formatCode="0.0000"/>
    </dxf>
    <dxf>
      <numFmt numFmtId="0" formatCode="General"/>
    </dxf>
    <dxf>
      <numFmt numFmtId="19" formatCode="dd/mm/yyyy"/>
      <fill>
        <patternFill patternType="none">
          <fgColor indexed="64"/>
          <bgColor auto="1"/>
        </patternFill>
      </fill>
    </dxf>
    <dxf>
      <numFmt numFmtId="30" formatCode="@"/>
    </dxf>
    <dxf>
      <numFmt numFmtId="164" formatCode="0.0"/>
    </dxf>
    <dxf>
      <numFmt numFmtId="2" formatCode="0.00"/>
    </dxf>
    <dxf>
      <numFmt numFmtId="2" formatCode="0.00"/>
    </dxf>
    <dxf>
      <numFmt numFmtId="2" formatCode="0.00"/>
    </dxf>
    <dxf>
      <numFmt numFmtId="22" formatCode="mmm\-yy"/>
      <fill>
        <patternFill patternType="none">
          <fgColor indexed="64"/>
          <bgColor auto="1"/>
        </patternFill>
      </fill>
    </dxf>
    <dxf>
      <font>
        <b/>
        <i val="0"/>
        <strike val="0"/>
        <condense val="0"/>
        <extend val="0"/>
        <outline val="0"/>
        <shadow val="0"/>
        <u val="none"/>
        <vertAlign val="baseline"/>
        <sz val="11"/>
        <color theme="1"/>
        <name val="Calibri"/>
        <family val="2"/>
        <scheme val="minor"/>
      </font>
      <fill>
        <patternFill patternType="none">
          <fgColor indexed="64"/>
          <bgColor indexed="65"/>
        </patternFill>
      </fill>
    </dxf>
    <dxf>
      <numFmt numFmtId="169" formatCode="0.0%"/>
      <fill>
        <patternFill patternType="none">
          <fgColor rgb="FF000000"/>
          <bgColor rgb="FFFFFFFF"/>
        </patternFill>
      </fill>
    </dxf>
    <dxf>
      <numFmt numFmtId="169" formatCode="0.0%"/>
      <fill>
        <patternFill patternType="none">
          <fgColor rgb="FF000000"/>
          <bgColor rgb="FFFFFFFF"/>
        </patternFill>
      </fill>
    </dxf>
    <dxf>
      <numFmt numFmtId="169" formatCode="0.0%"/>
      <fill>
        <patternFill patternType="none">
          <fgColor rgb="FF000000"/>
          <bgColor rgb="FFFFFFFF"/>
        </patternFill>
      </fill>
    </dxf>
    <dxf>
      <numFmt numFmtId="169" formatCode="0.0%"/>
      <fill>
        <patternFill patternType="none">
          <fgColor rgb="FF000000"/>
          <bgColor rgb="FFFFFFFF"/>
        </patternFill>
      </fill>
    </dxf>
    <dxf>
      <numFmt numFmtId="169" formatCode="0.0%"/>
      <fill>
        <patternFill patternType="none">
          <fgColor rgb="FF000000"/>
          <bgColor rgb="FFFFFFFF"/>
        </patternFill>
      </fill>
    </dxf>
    <dxf>
      <numFmt numFmtId="169" formatCode="0.0%"/>
      <fill>
        <patternFill patternType="none">
          <fgColor rgb="FF000000"/>
          <bgColor rgb="FFFFFFFF"/>
        </patternFill>
      </fill>
    </dxf>
    <dxf>
      <numFmt numFmtId="169" formatCode="0.0%"/>
      <fill>
        <patternFill patternType="none">
          <fgColor rgb="FF000000"/>
          <bgColor rgb="FFFFFFFF"/>
        </patternFill>
      </fill>
    </dxf>
    <dxf>
      <numFmt numFmtId="169" formatCode="0.0%"/>
      <fill>
        <patternFill patternType="none">
          <fgColor rgb="FF000000"/>
          <bgColor rgb="FFFFFFFF"/>
        </patternFill>
      </fill>
    </dxf>
    <dxf>
      <numFmt numFmtId="169" formatCode="0.0%"/>
      <fill>
        <patternFill patternType="none">
          <fgColor rgb="FF000000"/>
          <bgColor rgb="FFFFFFFF"/>
        </patternFill>
      </fill>
    </dxf>
    <dxf>
      <numFmt numFmtId="0" formatCode="General"/>
      <fill>
        <patternFill patternType="none">
          <fgColor rgb="FF000000"/>
          <bgColor rgb="FFFFFFFF"/>
        </patternFill>
      </fill>
    </dxf>
    <dxf>
      <numFmt numFmtId="2" formatCode="0.00"/>
      <fill>
        <patternFill patternType="none">
          <fgColor rgb="FF000000"/>
          <bgColor rgb="FFFFFFFF"/>
        </patternFill>
      </fill>
    </dxf>
    <dxf>
      <numFmt numFmtId="2" formatCode="0.00"/>
      <fill>
        <patternFill patternType="none">
          <fgColor indexed="64"/>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numFmt numFmtId="19" formatCode="dd/mm/yyyy"/>
      <fill>
        <patternFill patternType="none">
          <fgColor indexed="64"/>
          <bgColor auto="1"/>
        </patternFill>
      </fill>
    </dxf>
    <dxf>
      <fill>
        <patternFill patternType="none">
          <fgColor rgb="FF000000"/>
          <bgColor rgb="FFFFFFFF"/>
        </patternFill>
      </fill>
    </dxf>
    <dxf>
      <font>
        <b/>
        <i val="0"/>
        <strike val="0"/>
        <condense val="0"/>
        <extend val="0"/>
        <outline val="0"/>
        <shadow val="0"/>
        <u val="none"/>
        <vertAlign val="baseline"/>
        <sz val="11"/>
        <color theme="1"/>
        <name val="Calibri"/>
        <family val="2"/>
        <scheme val="minor"/>
      </font>
      <fill>
        <patternFill patternType="none">
          <fgColor indexed="64"/>
          <bgColor indexed="65"/>
        </patternFill>
      </fill>
    </dxf>
    <dxf>
      <fill>
        <patternFill patternType="none">
          <fgColor rgb="FF000000"/>
          <bgColor rgb="FFFFFFFF"/>
        </patternFill>
      </fill>
    </dxf>
    <dxf>
      <numFmt numFmtId="164" formatCode="0.0"/>
      <fill>
        <patternFill patternType="none">
          <fgColor rgb="FF000000"/>
          <bgColor rgb="FFFFFFFF"/>
        </patternFill>
      </fill>
    </dxf>
    <dxf>
      <numFmt numFmtId="0" formatCode="General"/>
      <fill>
        <patternFill patternType="none">
          <fgColor rgb="FF000000"/>
          <bgColor rgb="FFFFFFFF"/>
        </patternFill>
      </fill>
    </dxf>
    <dxf>
      <numFmt numFmtId="2" formatCode="0.00"/>
      <fill>
        <patternFill patternType="none">
          <fgColor rgb="FF000000"/>
          <bgColor rgb="FFFFFFFF"/>
        </patternFill>
      </fill>
    </dxf>
    <dxf>
      <numFmt numFmtId="2" formatCode="0.00"/>
      <fill>
        <patternFill patternType="none">
          <fgColor indexed="64"/>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numFmt numFmtId="19" formatCode="dd/mm/yyyy"/>
      <fill>
        <patternFill patternType="none">
          <fgColor indexed="64"/>
          <bgColor auto="1"/>
        </patternFill>
      </fill>
    </dxf>
    <dxf>
      <fill>
        <patternFill patternType="none">
          <fgColor rgb="FF000000"/>
          <bgColor rgb="FFFFFFFF"/>
        </patternFill>
      </fill>
    </dxf>
    <dxf>
      <font>
        <b/>
        <i val="0"/>
        <strike val="0"/>
        <condense val="0"/>
        <extend val="0"/>
        <outline val="0"/>
        <shadow val="0"/>
        <u val="none"/>
        <vertAlign val="baseline"/>
        <sz val="11"/>
        <color theme="1"/>
        <name val="Calibri"/>
        <family val="2"/>
        <scheme val="minor"/>
      </font>
      <fill>
        <patternFill patternType="none">
          <fgColor indexed="64"/>
          <bgColor indexed="65"/>
        </patternFill>
      </fill>
    </dxf>
    <dxf>
      <numFmt numFmtId="30" formatCode="@"/>
    </dxf>
    <dxf>
      <numFmt numFmtId="164" formatCode="0.0"/>
    </dxf>
    <dxf>
      <numFmt numFmtId="2" formatCode="0.00"/>
    </dxf>
    <dxf>
      <numFmt numFmtId="2" formatCode="0.00"/>
    </dxf>
    <dxf>
      <numFmt numFmtId="2" formatCode="0.00"/>
    </dxf>
    <dxf>
      <numFmt numFmtId="22" formatCode="mmm\-yy"/>
      <fill>
        <patternFill patternType="none">
          <fgColor indexed="64"/>
          <bgColor auto="1"/>
        </patternFill>
      </fill>
    </dxf>
    <dxf>
      <font>
        <b/>
        <i val="0"/>
        <strike val="0"/>
        <condense val="0"/>
        <extend val="0"/>
        <outline val="0"/>
        <shadow val="0"/>
        <u val="none"/>
        <vertAlign val="baseline"/>
        <sz val="11"/>
        <color theme="1"/>
        <name val="Calibri"/>
        <family val="2"/>
        <scheme val="minor"/>
      </font>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ustomXml" Target="../ink/ink1.xml"/></Relationships>
</file>

<file path=xl/drawings/drawing1.xml><?xml version="1.0" encoding="utf-8"?>
<xdr:wsDr xmlns:xdr="http://schemas.openxmlformats.org/drawingml/2006/spreadsheetDrawing" xmlns:a="http://schemas.openxmlformats.org/drawingml/2006/main">
  <xdr:twoCellAnchor>
    <xdr:from>
      <xdr:col>10</xdr:col>
      <xdr:colOff>414442</xdr:colOff>
      <xdr:row>14</xdr:row>
      <xdr:rowOff>90420</xdr:rowOff>
    </xdr:from>
    <xdr:to>
      <xdr:col>10</xdr:col>
      <xdr:colOff>448282</xdr:colOff>
      <xdr:row>14</xdr:row>
      <xdr:rowOff>143340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8" name="Ink 7">
              <a:extLst>
                <a:ext uri="{FF2B5EF4-FFF2-40B4-BE49-F238E27FC236}">
                  <a16:creationId xmlns:a16="http://schemas.microsoft.com/office/drawing/2014/main" id="{C90BD87F-FC04-44DD-9570-DD3565EAA686}"/>
                </a:ext>
              </a:extLst>
            </xdr14:cNvPr>
            <xdr14:cNvContentPartPr/>
          </xdr14:nvContentPartPr>
          <xdr14:nvPr macro=""/>
          <xdr14:xfrm>
            <a:off x="10125180" y="1614420"/>
            <a:ext cx="33840" cy="52920"/>
          </xdr14:xfrm>
        </xdr:contentPart>
      </mc:Choice>
      <mc:Fallback xmlns="">
        <xdr:pic>
          <xdr:nvPicPr>
            <xdr:cNvPr id="8" name="Ink 7">
              <a:extLst>
                <a:ext uri="{FF2B5EF4-FFF2-40B4-BE49-F238E27FC236}">
                  <a16:creationId xmlns:a16="http://schemas.microsoft.com/office/drawing/2014/main" id="{C90BD87F-FC04-44DD-9570-DD3565EAA686}"/>
                </a:ext>
              </a:extLst>
            </xdr:cNvPr>
            <xdr:cNvPicPr/>
          </xdr:nvPicPr>
          <xdr:blipFill>
            <a:blip xmlns:r="http://schemas.openxmlformats.org/officeDocument/2006/relationships" r:embed="rId2"/>
            <a:stretch>
              <a:fillRect/>
            </a:stretch>
          </xdr:blipFill>
          <xdr:spPr>
            <a:xfrm>
              <a:off x="10120860" y="1610100"/>
              <a:ext cx="42480" cy="6156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17-10-07T11:58:56.054"/>
    </inkml:context>
    <inkml:brush xml:id="br0">
      <inkml:brushProperty name="width" value="0.025" units="cm"/>
      <inkml:brushProperty name="height" value="0.025" units="cm"/>
    </inkml:brush>
  </inkml:definitions>
  <inkml:traceGroup>
    <inkml:annotationXML>
      <emma:emma xmlns:emma="http://www.w3.org/2003/04/emma" version="1.0">
        <emma:interpretation id="{AB0C88F8-6437-4E95-9DD9-36232D4B057F}" emma:medium="tactile" emma:mode="ink">
          <msink:context xmlns:msink="http://schemas.microsoft.com/ink/2010/main" type="writingRegion" rotatedBoundingBox="28125,4484 28218,4484 28218,4630 28125,4630"/>
        </emma:interpretation>
      </emma:emma>
    </inkml:annotationXML>
    <inkml:traceGroup>
      <inkml:annotationXML>
        <emma:emma xmlns:emma="http://www.w3.org/2003/04/emma" version="1.0">
          <emma:interpretation id="{73AE5D4D-AD12-4255-B1F0-798F83797889}" emma:medium="tactile" emma:mode="ink">
            <msink:context xmlns:msink="http://schemas.microsoft.com/ink/2010/main" type="paragraph" rotatedBoundingBox="28125,4484 28218,4484 28218,4630 28125,4630" alignmentLevel="1"/>
          </emma:interpretation>
        </emma:emma>
      </inkml:annotationXML>
      <inkml:traceGroup>
        <inkml:annotationXML>
          <emma:emma xmlns:emma="http://www.w3.org/2003/04/emma" version="1.0">
            <emma:interpretation id="{21274271-A09C-4EF7-96A1-4972205257AF}" emma:medium="tactile" emma:mode="ink">
              <msink:context xmlns:msink="http://schemas.microsoft.com/ink/2010/main" type="line" rotatedBoundingBox="28125,4484 28218,4484 28218,4630 28125,4630"/>
            </emma:interpretation>
          </emma:emma>
        </inkml:annotationXML>
        <inkml:traceGroup>
          <inkml:annotationXML>
            <emma:emma xmlns:emma="http://www.w3.org/2003/04/emma" version="1.0">
              <emma:interpretation id="{A148898C-6697-416D-932F-332AEFCD9338}" emma:medium="tactile" emma:mode="ink">
                <msink:context xmlns:msink="http://schemas.microsoft.com/ink/2010/main" type="inkWord" rotatedBoundingBox="28125,4484 28218,4484 28218,4630 28125,4630"/>
              </emma:interpretation>
            </emma:emma>
          </inkml:annotationXML>
          <inkml:trace contextRef="#ctx0" brushRef="#br0">28179 4631 5120,'0'-13'1920,"0"0"-1024,0 13-768,0-14 480,13 14-160,0 0 64,-13 0 64,0-13 32,14 13-320,-14 0-96,0 0 0,0 0-96,0 0-352,0 0-64,0 0-768,0 0-256</inkml:trace>
          <inkml:trace contextRef="#ctx0" brushRef="#br0" timeOffset="1978">28179 4511 7168,'-39'-13'2720,"39"13"-1472,0 0-960,0 0 704,0 0-128,0 0 64,0 0-32,0 0 64,0 0 543,-14 0-831,14 0-64,0 0 64,0-13-288,0 13-224,0 0-128,0 0-96,0 0-64,0 0-480,0 0-160,0 0-736,0 13-319,0 0-1793,0 1-1792</inkml:trace>
          <inkml:trace contextRef="#ctx0" brushRef="#br0" timeOffset="33733">28165 4525 7136,'0'0'448,"0"0"-224,0 0-128,0 0 0,0 0-288,0 26-2048</inkml:trace>
          <inkml:trace contextRef="#ctx0" brushRef="#br0" timeOffset="33566">28152 4525 3840,'-13'0'1472,"26"0"-768,1 0-608,-14 0 384</inkml:trace>
        </inkml:traceGroup>
      </inkml:traceGroup>
    </inkml:traceGroup>
  </inkml:traceGroup>
</inkm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4CC56CC-9650-41B6-BD06-0BA20F3EB4BE}" name="Table47" displayName="Table47" ref="A1:J97" totalsRowShown="0" headerRowDxfId="83">
  <autoFilter ref="A1:J97" xr:uid="{00000000-0009-0000-0100-000004000000}"/>
  <tableColumns count="10">
    <tableColumn id="1" xr3:uid="{C64095A8-A4F5-43B6-8057-8081B882DBDA}" name="Year" dataDxfId="82"/>
    <tableColumn id="2" xr3:uid="{2189EB06-5A8A-4F92-A749-0CB5B374FE0D}" name="Type"/>
    <tableColumn id="3" xr3:uid="{6BCF0430-2882-4C8A-981B-1E5806F0F127}" name="Class"/>
    <tableColumn id="4" xr3:uid="{64B28A85-5C8F-4DDF-994C-163F1DA394A4}" name="Size"/>
    <tableColumn id="5" xr3:uid="{6899938B-F058-4363-A44F-8A8701FA3002}" name="Weight"/>
    <tableColumn id="6" xr3:uid="{A661AC38-65E0-4358-A8D3-99D058D729E8}" name="Price (pounds)" dataDxfId="81"/>
    <tableColumn id="7" xr3:uid="{41F5F9B4-8A13-4847-AE0D-23B33A1EA3AD}" name="2009 value" dataDxfId="80">
      <calculatedColumnFormula>F1</calculatedColumnFormula>
    </tableColumn>
    <tableColumn id="8" xr3:uid="{54AEBCA8-1878-495F-87C4-CA7AA8873EDA}" name="Workings" dataDxfId="79">
      <calculatedColumnFormula>Table47[[#This Row],[Price (pounds)]]-Table47[[#This Row],[2009 value]]</calculatedColumnFormula>
    </tableColumn>
    <tableColumn id="10" xr3:uid="{4210CD89-E1DB-46B8-91E4-5497C7AD4DD0}" name="% change" dataDxfId="78">
      <calculatedColumnFormula>(Table47[[#This Row],[Workings]]/Table47[[#This Row],[2009 value]])*100</calculatedColumnFormula>
    </tableColumn>
    <tableColumn id="9" xr3:uid="{57750B10-35DF-4814-8DF9-92C1B9D8424A}" name="Order" dataDxfId="77"/>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lettervols" displayName="lettervols" ref="A1:E29" totalsRowShown="0">
  <autoFilter ref="A1:E29" xr:uid="{00000000-0009-0000-0100-000009000000}"/>
  <tableColumns count="5">
    <tableColumn id="1" xr3:uid="{00000000-0010-0000-0700-000001000000}" name="Year" dataDxfId="11"/>
    <tableColumn id="2" xr3:uid="{00000000-0010-0000-0700-000002000000}" name="Type" dataDxfId="10"/>
    <tableColumn id="3" xr3:uid="{00000000-0010-0000-0700-000003000000}" name="Volume (million)" dataDxfId="9"/>
    <tableColumn id="4" xr3:uid="{00000000-0010-0000-0700-000004000000}" name="Revenue (GBP million)" dataDxfId="8"/>
    <tableColumn id="5" xr3:uid="{A5515B7C-3B30-4AD4-83DF-316CBD4295E2}" name="Order"/>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AllQoSresults" displayName="AllQoSresults" ref="A1:F113" totalsRowShown="0" headerRowDxfId="7" dataDxfId="6">
  <autoFilter ref="A1:F113" xr:uid="{00000000-0009-0000-0100-00000A000000}"/>
  <tableColumns count="6">
    <tableColumn id="1" xr3:uid="{00000000-0010-0000-0800-000001000000}" name="Year" dataDxfId="5"/>
    <tableColumn id="2" xr3:uid="{00000000-0010-0000-0800-000002000000}" name="Target/actual" dataDxfId="4"/>
    <tableColumn id="3" xr3:uid="{00000000-0010-0000-0800-000003000000}" name="Category" dataDxfId="3"/>
    <tableColumn id="4" xr3:uid="{00000000-0010-0000-0800-000004000000}" name="Label" dataDxfId="2"/>
    <tableColumn id="5" xr3:uid="{00000000-0010-0000-0800-000005000000}" name="Percentage" dataDxfId="1"/>
    <tableColumn id="6" xr3:uid="{BABFD768-6040-4821-B3A2-CA03354DB564}" name="Target Met"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letterprices2" displayName="letterprices2" ref="A1:J81" totalsRowShown="0" headerRowDxfId="76" dataDxfId="75">
  <autoFilter ref="A1:J81" xr:uid="{00000000-0009-0000-0100-000001000000}"/>
  <tableColumns count="10">
    <tableColumn id="1" xr3:uid="{00000000-0010-0000-0000-000001000000}" name="Year" dataDxfId="74"/>
    <tableColumn id="2" xr3:uid="{00000000-0010-0000-0000-000002000000}" name="Type" dataDxfId="73"/>
    <tableColumn id="3" xr3:uid="{00000000-0010-0000-0000-000003000000}" name="Letter/Large letter" dataDxfId="72"/>
    <tableColumn id="4" xr3:uid="{00000000-0010-0000-0000-000004000000}" name="Class" dataDxfId="71"/>
    <tableColumn id="5" xr3:uid="{00000000-0010-0000-0000-000005000000}" name="Stamp/Meter" dataDxfId="70"/>
    <tableColumn id="6" xr3:uid="{00000000-0010-0000-0000-000006000000}" name="Price (£)" dataDxfId="69"/>
    <tableColumn id="7" xr3:uid="{00000000-0010-0000-0000-000007000000}" name="2007 value" dataDxfId="68">
      <calculatedColumnFormula>F1</calculatedColumnFormula>
    </tableColumn>
    <tableColumn id="8" xr3:uid="{00000000-0010-0000-0000-000008000000}" name="Workings" dataDxfId="67">
      <calculatedColumnFormula>letterprices2[[#This Row],[Price (£)]]-letterprices2[[#This Row],[2007 value]]</calculatedColumnFormula>
    </tableColumn>
    <tableColumn id="9" xr3:uid="{00000000-0010-0000-0000-000009000000}" name="% change" dataDxfId="66">
      <calculatedColumnFormula>(letterprices2[[#This Row],[Workings]]/letterprices2[[#This Row],[2007 value]])*100</calculatedColumnFormula>
    </tableColumn>
    <tableColumn id="10" xr3:uid="{7157E1D2-91BF-4EAA-A9B9-DCE2876371E8}" name="LP Order" dataDxfId="65"/>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162C77D-2C91-42FC-A68F-07963115C9C0}" name="letterprices23" displayName="letterprices23" ref="A1:Q81" totalsRowShown="0" headerRowDxfId="64" dataDxfId="63">
  <autoFilter ref="A1:Q81" xr:uid="{00000000-0009-0000-0100-000001000000}"/>
  <tableColumns count="17">
    <tableColumn id="1" xr3:uid="{5DB4F602-4E07-4089-91F2-EC60761B4576}" name="Year" dataDxfId="62"/>
    <tableColumn id="2" xr3:uid="{66C4C3D5-FB50-47F2-BF65-EB692DCE46B9}" name="Type" dataDxfId="61"/>
    <tableColumn id="3" xr3:uid="{03A69D60-056D-4A0A-A217-B1CFE1B785F4}" name="Letter/Large letter" dataDxfId="60"/>
    <tableColumn id="4" xr3:uid="{785738EB-DE37-43A4-AEFA-3B8830757F6B}" name="Class" dataDxfId="59"/>
    <tableColumn id="5" xr3:uid="{F9DD9A0F-2B56-4891-A6FF-5B6303457DFE}" name="Stamp/Meter" dataDxfId="58"/>
    <tableColumn id="6" xr3:uid="{06361B44-CD52-4340-8BF1-02AD5CE92919}" name="Price (£)" dataDxfId="57"/>
    <tableColumn id="7" xr3:uid="{3626DDCB-D666-457A-8218-B15F3483A5B4}" name="2009 value" dataDxfId="56">
      <calculatedColumnFormula>F1</calculatedColumnFormula>
    </tableColumn>
    <tableColumn id="8" xr3:uid="{9E24B7F7-3CBC-4A59-BD1B-246848D4FE41}" name="Workings" dataDxfId="55">
      <calculatedColumnFormula>letterprices23[[#This Row],[Price (£)]]-letterprices23[[#This Row],[2009 value]]</calculatedColumnFormula>
    </tableColumn>
    <tableColumn id="9" xr3:uid="{6209C024-6AA4-4A5A-9118-A1E995C6150F}" name="% change" dataDxfId="54">
      <calculatedColumnFormula>(letterprices23[[#This Row],[Workings]]/letterprices23[[#This Row],[2009 value]])</calculatedColumnFormula>
    </tableColumn>
    <tableColumn id="19" xr3:uid="{6C2BADB9-7A22-4F99-83A2-D2E5F55D6B85}" name="Change since 2010" dataDxfId="53"/>
    <tableColumn id="20" xr3:uid="{797EA20D-7EB7-4094-9F8E-F45812503E35}" name="Change since 2011" dataDxfId="52"/>
    <tableColumn id="21" xr3:uid="{46D094F2-C6E5-4B5D-AAFC-FC17EFA17211}" name="Change since 2012" dataDxfId="51"/>
    <tableColumn id="22" xr3:uid="{FAB406CE-2498-401F-9405-D4BBB982F292}" name="Change since 2013" dataDxfId="50"/>
    <tableColumn id="23" xr3:uid="{541AF126-7E5F-46D5-BDAD-E65192143092}" name="Change since 2014" dataDxfId="49"/>
    <tableColumn id="24" xr3:uid="{AC394FBE-4FC7-4DCB-A470-13A52009200E}" name="Change since 2015" dataDxfId="48"/>
    <tableColumn id="25" xr3:uid="{C03ACD58-FA7D-43CD-A188-90A33D5987C9}" name="Change since 2016" dataDxfId="47"/>
    <tableColumn id="26" xr3:uid="{207C3B9E-EC3A-4A52-81B4-2BE370301EE3}" name="Change since 2017" dataDxfId="4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1:J81" totalsRowShown="0" headerRowDxfId="45">
  <autoFilter ref="A1:J81" xr:uid="{00000000-0009-0000-0100-000004000000}"/>
  <tableColumns count="10">
    <tableColumn id="1" xr3:uid="{00000000-0010-0000-0100-000001000000}" name="Year" dataDxfId="44"/>
    <tableColumn id="2" xr3:uid="{00000000-0010-0000-0100-000002000000}" name="Type"/>
    <tableColumn id="3" xr3:uid="{00000000-0010-0000-0100-000003000000}" name="Class"/>
    <tableColumn id="4" xr3:uid="{00000000-0010-0000-0100-000004000000}" name="Size"/>
    <tableColumn id="5" xr3:uid="{00000000-0010-0000-0100-000005000000}" name="Weight"/>
    <tableColumn id="6" xr3:uid="{00000000-0010-0000-0100-000006000000}" name="Price (pounds)" dataDxfId="43"/>
    <tableColumn id="7" xr3:uid="{00000000-0010-0000-0100-000007000000}" name="2009 value" dataDxfId="42">
      <calculatedColumnFormula>F1</calculatedColumnFormula>
    </tableColumn>
    <tableColumn id="8" xr3:uid="{00000000-0010-0000-0100-000008000000}" name="Workings" dataDxfId="41">
      <calculatedColumnFormula>Table4[[#This Row],[Price (pounds)]]-Table4[[#This Row],[2009 value]]</calculatedColumnFormula>
    </tableColumn>
    <tableColumn id="10" xr3:uid="{00000000-0010-0000-0100-00000A000000}" name="% change" dataDxfId="40">
      <calculatedColumnFormula>(Table4[[#This Row],[Workings]]/Table4[[#This Row],[2009 value]])*100</calculatedColumnFormula>
    </tableColumn>
    <tableColumn id="9" xr3:uid="{97A9E7EE-C637-4FD8-B4EA-34C6D9F61173}" name="Order" dataDxfId="39"/>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BUSpriceschange" displayName="BUSpriceschange" ref="A1:G109" totalsRowShown="0">
  <autoFilter ref="A1:G109" xr:uid="{00000000-0009-0000-0100-000005000000}"/>
  <tableColumns count="7">
    <tableColumn id="1" xr3:uid="{00000000-0010-0000-0200-000001000000}" name="Year" dataDxfId="38"/>
    <tableColumn id="2" xr3:uid="{00000000-0010-0000-0200-000002000000}" name="Product"/>
    <tableColumn id="6" xr3:uid="{00000000-0010-0000-0200-000006000000}" name="Column3" dataDxfId="37">
      <calculatedColumnFormula>BUSpriceschange[[#This Row],[Year]]&amp;"_"&amp;BUSpriceschange[[#This Row],[Product]]</calculatedColumnFormula>
    </tableColumn>
    <tableColumn id="3" xr3:uid="{00000000-0010-0000-0200-000003000000}" name="Price (pence)" dataDxfId="36"/>
    <tableColumn id="5" xr3:uid="{00000000-0010-0000-0200-000005000000}" name="2007 value" dataDxfId="35">
      <calculatedColumnFormula>VLOOKUP(42005&amp;"_"&amp;BUSpriceschange[[#This Row],[Product]],BUSpriceschange[[Column3]:[Price (pence)]],2,FALSE)</calculatedColumnFormula>
    </tableColumn>
    <tableColumn id="4" xr3:uid="{00000000-0010-0000-0200-000004000000}" name="Workings" dataDxfId="34">
      <calculatedColumnFormula>IFERROR(BUSpriceschange[[#This Row],[Price (pence)]]/BUSpriceschange[[#This Row],[2007 value]],0)</calculatedColumnFormula>
    </tableColumn>
    <tableColumn id="7" xr3:uid="{00000000-0010-0000-0200-000007000000}" name="% change" dataDxfId="33">
      <calculatedColumnFormula>BUSpriceschange[[#This Row],[Workings]]-1</calculatedColumnFormula>
    </tableColumn>
  </tableColumns>
  <tableStyleInfo name="TableStyleMedium1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accessprices" displayName="accessprices" ref="A1:G61" totalsRowShown="0" headerRowDxfId="32">
  <autoFilter ref="A1:G61" xr:uid="{00000000-0009-0000-0100-000003000000}"/>
  <tableColumns count="7">
    <tableColumn id="1" xr3:uid="{00000000-0010-0000-0300-000001000000}" name="Year" dataDxfId="31"/>
    <tableColumn id="2" xr3:uid="{00000000-0010-0000-0300-000002000000}" name="Product" dataDxfId="30"/>
    <tableColumn id="3" xr3:uid="{00000000-0010-0000-0300-000003000000}" name="Price" dataDxfId="29"/>
    <tableColumn id="4" xr3:uid="{00000000-0010-0000-0300-000004000000}" name="Price (£)" dataDxfId="28">
      <calculatedColumnFormula>C2/100</calculatedColumnFormula>
    </tableColumn>
    <tableColumn id="5" xr3:uid="{00000000-0010-0000-0300-000005000000}" name="2007 value" dataDxfId="27">
      <calculatedColumnFormula>D1</calculatedColumnFormula>
    </tableColumn>
    <tableColumn id="6" xr3:uid="{00000000-0010-0000-0300-000006000000}" name="Workings" dataDxfId="26">
      <calculatedColumnFormula>accessprices[[#This Row],[Price (£)]]-accessprices[[#This Row],[2007 value]]</calculatedColumnFormula>
    </tableColumn>
    <tableColumn id="7" xr3:uid="{00000000-0010-0000-0300-000007000000}" name="% change" dataDxfId="25">
      <calculatedColumnFormula>(accessprices[[#This Row],[Workings]]/accessprices[[#This Row],[2007 value]])*100</calculatedColumnFormula>
    </tableColum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4000000}" name="Table12" displayName="Table12" ref="B4:D74" totalsRowShown="0" tableBorderDxfId="24" dataCellStyle="Normal">
  <autoFilter ref="B4:D74" xr:uid="{00000000-0009-0000-0100-00000C000000}"/>
  <tableColumns count="3">
    <tableColumn id="1" xr3:uid="{00000000-0010-0000-0400-000001000000}" name="Complaint category" dataCellStyle="Normal"/>
    <tableColumn id="2" xr3:uid="{00000000-0010-0000-0400-000002000000}" name="Year" dataCellStyle="Normal"/>
    <tableColumn id="3" xr3:uid="{00000000-0010-0000-0400-000003000000}" name="Volume" dataCellStyle="Normal"/>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volrevsproductgroup" displayName="volrevsproductgroup" ref="A1:E36" totalsRowShown="0" headerRowDxfId="23" dataDxfId="22">
  <autoFilter ref="A1:E36" xr:uid="{00000000-0009-0000-0100-000007000000}"/>
  <tableColumns count="5">
    <tableColumn id="1" xr3:uid="{00000000-0010-0000-0500-000001000000}" name="Year" dataDxfId="21"/>
    <tableColumn id="2" xr3:uid="{00000000-0010-0000-0500-000002000000}" name="Product Group" dataDxfId="20"/>
    <tableColumn id="3" xr3:uid="{00000000-0010-0000-0500-000003000000}" name="Volume (million)" dataDxfId="19"/>
    <tableColumn id="4" xr3:uid="{00000000-0010-0000-0500-000004000000}" name="Revenue (GBP million)" dataDxfId="18"/>
    <tableColumn id="5" xr3:uid="{B5689DDA-6852-4C53-99D8-8B87FE13751C}" name="Order" dataDxfId="17"/>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volrevformat" displayName="volrevformat" ref="A1:E22" totalsRowShown="0">
  <autoFilter ref="A1:E22" xr:uid="{00000000-0009-0000-0100-000008000000}"/>
  <tableColumns count="5">
    <tableColumn id="1" xr3:uid="{00000000-0010-0000-0600-000001000000}" name="Year" dataDxfId="16"/>
    <tableColumn id="2" xr3:uid="{00000000-0010-0000-0600-000002000000}" name="Format" dataDxfId="15"/>
    <tableColumn id="3" xr3:uid="{00000000-0010-0000-0600-000003000000}" name="Volume (million)" dataDxfId="14"/>
    <tableColumn id="4" xr3:uid="{00000000-0010-0000-0600-000004000000}" name="Revenue (GBP million)" dataDxfId="13"/>
    <tableColumn id="5" xr3:uid="{4413F1AF-D103-44B9-B8E7-BD4934DD35A7}" name="Order" dataDxfId="1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2DAFE-5F07-4F49-A293-3B0B53AFC634}">
  <sheetPr>
    <tabColor theme="0"/>
  </sheetPr>
  <dimension ref="A1:O97"/>
  <sheetViews>
    <sheetView topLeftCell="A49" zoomScale="85" zoomScaleNormal="85" workbookViewId="0">
      <selection activeCell="P91" sqref="P91:R91"/>
    </sheetView>
  </sheetViews>
  <sheetFormatPr defaultRowHeight="14.25"/>
  <cols>
    <col min="1" max="1" width="11.46484375" style="1" customWidth="1"/>
    <col min="2" max="2" width="22.59765625" bestFit="1" customWidth="1"/>
    <col min="3" max="3" width="10.796875" bestFit="1" customWidth="1"/>
    <col min="4" max="4" width="7.46484375" bestFit="1" customWidth="1"/>
    <col min="5" max="5" width="8.33203125" customWidth="1"/>
    <col min="6" max="8" width="9.796875" customWidth="1"/>
    <col min="9" max="9" width="9.796875" style="31" customWidth="1"/>
    <col min="10" max="10" width="9.796875" style="70" customWidth="1"/>
    <col min="12" max="12" width="10.19921875" bestFit="1" customWidth="1"/>
  </cols>
  <sheetData>
    <row r="1" spans="1:15" s="8" customFormat="1">
      <c r="A1" s="9" t="s">
        <v>25</v>
      </c>
      <c r="B1" s="9" t="s">
        <v>43</v>
      </c>
      <c r="C1" s="9" t="s">
        <v>36</v>
      </c>
      <c r="D1" s="9" t="s">
        <v>49</v>
      </c>
      <c r="E1" s="9" t="s">
        <v>50</v>
      </c>
      <c r="F1" s="9" t="s">
        <v>357</v>
      </c>
      <c r="G1" s="34" t="s">
        <v>372</v>
      </c>
      <c r="H1" s="34" t="s">
        <v>91</v>
      </c>
      <c r="I1" s="35" t="s">
        <v>90</v>
      </c>
      <c r="J1" s="67" t="s">
        <v>404</v>
      </c>
      <c r="K1" s="8" t="s">
        <v>82</v>
      </c>
    </row>
    <row r="2" spans="1:15" s="8" customFormat="1">
      <c r="A2" s="41">
        <v>39909</v>
      </c>
      <c r="B2" s="1" t="s">
        <v>1</v>
      </c>
      <c r="C2" s="1" t="s">
        <v>44</v>
      </c>
      <c r="D2" s="1" t="s">
        <v>48</v>
      </c>
      <c r="E2" s="1" t="s">
        <v>47</v>
      </c>
      <c r="F2" s="3">
        <v>2.58</v>
      </c>
      <c r="G2" s="3">
        <f>F2</f>
        <v>2.58</v>
      </c>
      <c r="H2" s="3">
        <f>Table47[[#This Row],[Price (pounds)]]-Table47[[#This Row],[2009 value]]</f>
        <v>0</v>
      </c>
      <c r="I2" s="39">
        <f>(Table47[[#This Row],[Workings]]/Table47[[#This Row],[2009 value]])*100</f>
        <v>0</v>
      </c>
      <c r="J2" s="68">
        <v>1</v>
      </c>
    </row>
    <row r="3" spans="1:15">
      <c r="A3" s="42">
        <v>40274</v>
      </c>
      <c r="B3" s="1" t="s">
        <v>1</v>
      </c>
      <c r="C3" s="1" t="s">
        <v>44</v>
      </c>
      <c r="D3" s="1" t="s">
        <v>48</v>
      </c>
      <c r="E3" s="1" t="s">
        <v>47</v>
      </c>
      <c r="F3" s="4">
        <v>2.6</v>
      </c>
      <c r="G3" s="4">
        <f>F2</f>
        <v>2.58</v>
      </c>
      <c r="H3" s="4">
        <f>Table47[[#This Row],[Price (pounds)]]-Table47[[#This Row],[2009 value]]</f>
        <v>2.0000000000000018E-2</v>
      </c>
      <c r="I3" s="6">
        <f>(Table47[[#This Row],[Workings]]/Table47[[#This Row],[2009 value]])*100</f>
        <v>0.77519379844961311</v>
      </c>
      <c r="J3" s="69">
        <v>1</v>
      </c>
      <c r="K3" s="2"/>
      <c r="M3" s="2"/>
      <c r="N3" s="2"/>
      <c r="O3" s="2"/>
    </row>
    <row r="4" spans="1:15">
      <c r="A4" s="41">
        <v>40637</v>
      </c>
      <c r="B4" s="1" t="s">
        <v>1</v>
      </c>
      <c r="C4" s="1" t="s">
        <v>44</v>
      </c>
      <c r="D4" s="1" t="s">
        <v>48</v>
      </c>
      <c r="E4" s="1" t="s">
        <v>47</v>
      </c>
      <c r="F4" s="4">
        <v>2.79</v>
      </c>
      <c r="G4" s="4">
        <f>F2</f>
        <v>2.58</v>
      </c>
      <c r="H4" s="4">
        <f>Table47[[#This Row],[Price (pounds)]]-Table47[[#This Row],[2009 value]]</f>
        <v>0.20999999999999996</v>
      </c>
      <c r="I4" s="6">
        <f>(Table47[[#This Row],[Workings]]/Table47[[#This Row],[2009 value]])*100</f>
        <v>8.1395348837209287</v>
      </c>
      <c r="J4" s="69">
        <v>1</v>
      </c>
      <c r="K4" s="2"/>
      <c r="M4" s="2"/>
      <c r="N4" s="2"/>
      <c r="O4" s="2"/>
    </row>
    <row r="5" spans="1:15">
      <c r="A5" s="42">
        <v>41029</v>
      </c>
      <c r="B5" t="s">
        <v>1</v>
      </c>
      <c r="C5" t="s">
        <v>44</v>
      </c>
      <c r="D5" t="s">
        <v>48</v>
      </c>
      <c r="E5" t="s">
        <v>47</v>
      </c>
      <c r="F5" s="10">
        <v>3.13</v>
      </c>
      <c r="G5" s="10">
        <f>F2</f>
        <v>2.58</v>
      </c>
      <c r="H5" s="10">
        <f>Table47[[#This Row],[Price (pounds)]]-Table47[[#This Row],[2009 value]]</f>
        <v>0.54999999999999982</v>
      </c>
      <c r="I5" s="31">
        <f>(Table47[[#This Row],[Workings]]/Table47[[#This Row],[2009 value]])*100</f>
        <v>21.317829457364333</v>
      </c>
      <c r="J5" s="70" t="s">
        <v>405</v>
      </c>
      <c r="K5" s="1"/>
      <c r="M5" s="1"/>
      <c r="N5" s="1"/>
      <c r="O5" s="1"/>
    </row>
    <row r="6" spans="1:15">
      <c r="A6" s="41">
        <v>41365</v>
      </c>
      <c r="B6" s="1" t="s">
        <v>1</v>
      </c>
      <c r="C6" s="1" t="s">
        <v>44</v>
      </c>
      <c r="D6" s="1" t="s">
        <v>48</v>
      </c>
      <c r="E6" s="1" t="s">
        <v>47</v>
      </c>
      <c r="F6" s="4">
        <v>3.21</v>
      </c>
      <c r="G6" s="4">
        <f>F2</f>
        <v>2.58</v>
      </c>
      <c r="H6" s="4">
        <f>Table47[[#This Row],[Price (pounds)]]-Table47[[#This Row],[2009 value]]</f>
        <v>0.62999999999999989</v>
      </c>
      <c r="I6" s="6">
        <f>(Table47[[#This Row],[Workings]]/Table47[[#This Row],[2009 value]])*100</f>
        <v>24.418604651162788</v>
      </c>
      <c r="J6" s="69" t="s">
        <v>405</v>
      </c>
      <c r="K6" s="1"/>
      <c r="M6" s="1"/>
      <c r="N6" s="1"/>
      <c r="O6" s="3"/>
    </row>
    <row r="7" spans="1:15">
      <c r="A7" s="45">
        <v>41549</v>
      </c>
      <c r="B7" s="1" t="s">
        <v>1</v>
      </c>
      <c r="C7" s="1" t="s">
        <v>44</v>
      </c>
      <c r="D7" s="1" t="s">
        <v>48</v>
      </c>
      <c r="E7" s="1" t="s">
        <v>47</v>
      </c>
      <c r="F7" s="10">
        <v>3.42</v>
      </c>
      <c r="G7" s="4">
        <f>F2</f>
        <v>2.58</v>
      </c>
      <c r="H7" s="4">
        <f>Table47[[#This Row],[Price (pounds)]]-Table47[[#This Row],[2009 value]]</f>
        <v>0.83999999999999986</v>
      </c>
      <c r="I7" s="6">
        <f>(Table47[[#This Row],[Workings]]/Table47[[#This Row],[2009 value]])*100</f>
        <v>32.558139534883715</v>
      </c>
      <c r="J7" s="69" t="s">
        <v>405</v>
      </c>
      <c r="K7" s="1"/>
    </row>
    <row r="8" spans="1:15">
      <c r="A8" s="44">
        <v>41729</v>
      </c>
      <c r="B8" s="1" t="s">
        <v>1</v>
      </c>
      <c r="C8" s="1" t="s">
        <v>44</v>
      </c>
      <c r="D8" s="1" t="s">
        <v>48</v>
      </c>
      <c r="E8" s="1" t="s">
        <v>47</v>
      </c>
      <c r="F8" s="4">
        <v>3.37</v>
      </c>
      <c r="G8" s="4">
        <f>F2</f>
        <v>2.58</v>
      </c>
      <c r="H8" s="4">
        <f>Table47[[#This Row],[Price (pounds)]]-Table47[[#This Row],[2009 value]]</f>
        <v>0.79</v>
      </c>
      <c r="I8" s="6">
        <f>(Table47[[#This Row],[Workings]]/Table47[[#This Row],[2009 value]])*100</f>
        <v>30.620155038759687</v>
      </c>
      <c r="J8" s="69" t="s">
        <v>405</v>
      </c>
      <c r="K8" s="1"/>
      <c r="M8" s="1"/>
      <c r="N8" s="1"/>
      <c r="O8" s="3"/>
    </row>
    <row r="9" spans="1:15">
      <c r="A9" s="45">
        <v>41914</v>
      </c>
      <c r="B9" s="1" t="s">
        <v>1</v>
      </c>
      <c r="C9" s="1" t="s">
        <v>44</v>
      </c>
      <c r="D9" s="1" t="s">
        <v>48</v>
      </c>
      <c r="E9" s="1" t="s">
        <v>47</v>
      </c>
      <c r="F9" s="4">
        <v>3.37</v>
      </c>
      <c r="G9" s="4">
        <f>F8</f>
        <v>3.37</v>
      </c>
      <c r="H9" s="4">
        <f>Table47[[#This Row],[Price (pounds)]]-Table47[[#This Row],[2009 value]]</f>
        <v>0</v>
      </c>
      <c r="I9" s="6">
        <f>(Table47[[#This Row],[Workings]]/Table47[[#This Row],[2009 value]])*100</f>
        <v>0</v>
      </c>
      <c r="J9" s="69" t="s">
        <v>405</v>
      </c>
      <c r="K9" s="1"/>
      <c r="M9" s="1"/>
      <c r="N9" s="1"/>
      <c r="O9" s="3"/>
    </row>
    <row r="10" spans="1:15">
      <c r="A10" s="41">
        <v>42093</v>
      </c>
      <c r="B10" s="1" t="s">
        <v>1</v>
      </c>
      <c r="C10" s="1" t="s">
        <v>44</v>
      </c>
      <c r="D10" s="1" t="s">
        <v>48</v>
      </c>
      <c r="E10" s="1" t="s">
        <v>47</v>
      </c>
      <c r="F10" s="4">
        <v>3.48</v>
      </c>
      <c r="G10" s="4">
        <f>F2</f>
        <v>2.58</v>
      </c>
      <c r="H10" s="4">
        <f>Table47[[#This Row],[Price (pounds)]]-Table47[[#This Row],[2009 value]]</f>
        <v>0.89999999999999991</v>
      </c>
      <c r="I10" s="6">
        <f>(Table47[[#This Row],[Workings]]/Table47[[#This Row],[2009 value]])*100</f>
        <v>34.883720930232556</v>
      </c>
      <c r="J10" s="69" t="s">
        <v>405</v>
      </c>
      <c r="K10" s="1"/>
      <c r="M10" s="1"/>
      <c r="N10" s="1"/>
      <c r="O10" s="3"/>
    </row>
    <row r="11" spans="1:15">
      <c r="A11" s="42">
        <v>42458</v>
      </c>
      <c r="B11" s="1" t="s">
        <v>1</v>
      </c>
      <c r="C11" s="1" t="s">
        <v>44</v>
      </c>
      <c r="D11" s="1" t="s">
        <v>48</v>
      </c>
      <c r="E11" s="1" t="s">
        <v>47</v>
      </c>
      <c r="F11" s="4">
        <v>3.51</v>
      </c>
      <c r="G11" s="4">
        <f>F2</f>
        <v>2.58</v>
      </c>
      <c r="H11" s="4">
        <f>Table47[[#This Row],[Price (pounds)]]-Table47[[#This Row],[2009 value]]</f>
        <v>0.92999999999999972</v>
      </c>
      <c r="I11" s="6">
        <f>(Table47[[#This Row],[Workings]]/Table47[[#This Row],[2009 value]])*100</f>
        <v>36.046511627906966</v>
      </c>
      <c r="J11" s="69" t="s">
        <v>405</v>
      </c>
      <c r="K11" s="1"/>
      <c r="L11" s="1"/>
      <c r="M11" s="1"/>
      <c r="N11" s="1"/>
      <c r="O11" s="3"/>
    </row>
    <row r="12" spans="1:15">
      <c r="A12" s="41">
        <v>42821</v>
      </c>
      <c r="B12" s="1" t="s">
        <v>1</v>
      </c>
      <c r="C12" s="1" t="s">
        <v>44</v>
      </c>
      <c r="D12" s="1" t="s">
        <v>48</v>
      </c>
      <c r="E12" s="1" t="s">
        <v>47</v>
      </c>
      <c r="F12" s="4">
        <v>3.48</v>
      </c>
      <c r="G12" s="4">
        <f>F2</f>
        <v>2.58</v>
      </c>
      <c r="H12" s="4">
        <f>Table47[[#This Row],[Price (pounds)]]-Table47[[#This Row],[2009 value]]</f>
        <v>0.89999999999999991</v>
      </c>
      <c r="I12" s="6">
        <f>(Table47[[#This Row],[Workings]]/Table47[[#This Row],[2009 value]])*100</f>
        <v>34.883720930232556</v>
      </c>
      <c r="J12" s="69" t="s">
        <v>405</v>
      </c>
      <c r="K12" s="1"/>
      <c r="L12" s="1"/>
      <c r="M12" s="1"/>
      <c r="N12" s="1"/>
      <c r="O12" s="3"/>
    </row>
    <row r="13" spans="1:15">
      <c r="A13" s="42">
        <v>43185</v>
      </c>
      <c r="B13" s="1" t="s">
        <v>1</v>
      </c>
      <c r="C13" s="1" t="s">
        <v>44</v>
      </c>
      <c r="D13" s="1" t="s">
        <v>48</v>
      </c>
      <c r="E13" s="1" t="s">
        <v>47</v>
      </c>
      <c r="F13" s="4">
        <v>3.45</v>
      </c>
      <c r="G13" s="4">
        <f>F2</f>
        <v>2.58</v>
      </c>
      <c r="H13" s="4">
        <f>Table47[[#This Row],[Price (pounds)]]-Table47[[#This Row],[2009 value]]</f>
        <v>0.87000000000000011</v>
      </c>
      <c r="I13" s="6">
        <f>(Table47[[#This Row],[Workings]]/Table47[[#This Row],[2009 value]])*100</f>
        <v>33.720930232558146</v>
      </c>
      <c r="J13" s="69" t="s">
        <v>405</v>
      </c>
      <c r="K13" s="1"/>
      <c r="L13" s="1"/>
      <c r="M13" s="1"/>
      <c r="N13" s="1"/>
      <c r="O13" s="3"/>
    </row>
    <row r="14" spans="1:15">
      <c r="A14" s="41">
        <v>39909</v>
      </c>
      <c r="B14" s="1" t="s">
        <v>2</v>
      </c>
      <c r="C14" s="1" t="s">
        <v>44</v>
      </c>
      <c r="D14" s="1" t="s">
        <v>51</v>
      </c>
      <c r="E14" s="1" t="s">
        <v>47</v>
      </c>
      <c r="F14" s="4">
        <v>2.58</v>
      </c>
      <c r="G14" s="3">
        <f>Table47[[#This Row],[Price (pounds)]]</f>
        <v>2.58</v>
      </c>
      <c r="H14" s="3">
        <f>Table47[[#This Row],[Price (pounds)]]-Table47[[#This Row],[2009 value]]</f>
        <v>0</v>
      </c>
      <c r="I14" s="39">
        <f>(Table47[[#This Row],[Workings]]/Table47[[#This Row],[2009 value]])*100</f>
        <v>0</v>
      </c>
      <c r="J14" s="68" t="s">
        <v>407</v>
      </c>
      <c r="K14" s="1"/>
      <c r="L14" s="1"/>
      <c r="M14" s="1"/>
      <c r="N14" s="1"/>
      <c r="O14" s="3"/>
    </row>
    <row r="15" spans="1:15">
      <c r="A15" s="42">
        <v>40274</v>
      </c>
      <c r="B15" s="1" t="s">
        <v>2</v>
      </c>
      <c r="C15" s="1" t="s">
        <v>44</v>
      </c>
      <c r="D15" s="1" t="s">
        <v>51</v>
      </c>
      <c r="E15" s="1" t="s">
        <v>47</v>
      </c>
      <c r="F15" s="4">
        <v>2.6</v>
      </c>
      <c r="G15" s="3">
        <f>F14</f>
        <v>2.58</v>
      </c>
      <c r="H15" s="3">
        <f>Table47[[#This Row],[Price (pounds)]]-Table47[[#This Row],[2009 value]]</f>
        <v>2.0000000000000018E-2</v>
      </c>
      <c r="I15" s="39">
        <f>(Table47[[#This Row],[Workings]]/Table47[[#This Row],[2009 value]])*100</f>
        <v>0.77519379844961311</v>
      </c>
      <c r="J15" s="68" t="s">
        <v>407</v>
      </c>
      <c r="K15" s="1"/>
      <c r="L15" s="1"/>
      <c r="M15" s="1"/>
      <c r="N15" s="1"/>
      <c r="O15" s="3"/>
    </row>
    <row r="16" spans="1:15">
      <c r="A16" s="41">
        <v>40637</v>
      </c>
      <c r="B16" s="1" t="s">
        <v>2</v>
      </c>
      <c r="C16" s="1" t="s">
        <v>44</v>
      </c>
      <c r="D16" s="1" t="s">
        <v>51</v>
      </c>
      <c r="E16" s="1" t="s">
        <v>47</v>
      </c>
      <c r="F16" s="4">
        <v>2.79</v>
      </c>
      <c r="G16" s="4">
        <f>F14</f>
        <v>2.58</v>
      </c>
      <c r="H16" s="4">
        <f>Table47[[#This Row],[Price (pounds)]]-Table47[[#This Row],[2009 value]]</f>
        <v>0.20999999999999996</v>
      </c>
      <c r="I16" s="6">
        <f>(Table47[[#This Row],[Workings]]/Table47[[#This Row],[2009 value]])*100</f>
        <v>8.1395348837209287</v>
      </c>
      <c r="J16" s="69" t="s">
        <v>407</v>
      </c>
      <c r="K16" s="1"/>
      <c r="L16" s="1"/>
      <c r="M16" s="1"/>
      <c r="N16" s="1"/>
      <c r="O16" s="3"/>
    </row>
    <row r="17" spans="1:15">
      <c r="A17" s="42">
        <v>41029</v>
      </c>
      <c r="B17" s="1" t="s">
        <v>2</v>
      </c>
      <c r="C17" s="1" t="s">
        <v>44</v>
      </c>
      <c r="D17" s="1" t="s">
        <v>51</v>
      </c>
      <c r="E17" s="1" t="s">
        <v>47</v>
      </c>
      <c r="F17" s="4">
        <v>3.13</v>
      </c>
      <c r="G17" s="4">
        <f>F14</f>
        <v>2.58</v>
      </c>
      <c r="H17" s="4">
        <f>Table47[[#This Row],[Price (pounds)]]-Table47[[#This Row],[2009 value]]</f>
        <v>0.54999999999999982</v>
      </c>
      <c r="I17" s="6">
        <f>(Table47[[#This Row],[Workings]]/Table47[[#This Row],[2009 value]])*100</f>
        <v>21.317829457364333</v>
      </c>
      <c r="J17" s="69" t="s">
        <v>407</v>
      </c>
      <c r="K17" s="1"/>
      <c r="L17" s="1"/>
      <c r="M17" s="1"/>
      <c r="N17" s="1"/>
      <c r="O17" s="3"/>
    </row>
    <row r="18" spans="1:15">
      <c r="A18" s="41">
        <v>41365</v>
      </c>
      <c r="B18" t="s">
        <v>2</v>
      </c>
      <c r="C18" t="s">
        <v>44</v>
      </c>
      <c r="D18" t="s">
        <v>51</v>
      </c>
      <c r="E18" t="s">
        <v>47</v>
      </c>
      <c r="F18" s="4">
        <v>5.95</v>
      </c>
      <c r="G18" s="10">
        <f>F14</f>
        <v>2.58</v>
      </c>
      <c r="H18" s="10">
        <f>Table47[[#This Row],[Price (pounds)]]-Table47[[#This Row],[2009 value]]</f>
        <v>3.37</v>
      </c>
      <c r="I18" s="31">
        <f>(Table47[[#This Row],[Workings]]/Table47[[#This Row],[2009 value]])*100</f>
        <v>130.62015503875969</v>
      </c>
      <c r="J18" s="70" t="s">
        <v>407</v>
      </c>
      <c r="K18" s="18"/>
    </row>
    <row r="19" spans="1:15">
      <c r="A19" s="43">
        <v>41549</v>
      </c>
      <c r="B19" t="s">
        <v>2</v>
      </c>
      <c r="C19" t="s">
        <v>44</v>
      </c>
      <c r="D19" t="s">
        <v>51</v>
      </c>
      <c r="E19" t="s">
        <v>47</v>
      </c>
      <c r="F19" s="4">
        <v>6.05</v>
      </c>
      <c r="G19" s="10">
        <f>F14</f>
        <v>2.58</v>
      </c>
      <c r="H19" s="10">
        <f>Table47[[#This Row],[Price (pounds)]]-Table47[[#This Row],[2009 value]]</f>
        <v>3.4699999999999998</v>
      </c>
      <c r="I19" s="31">
        <f>(Table47[[#This Row],[Workings]]/Table47[[#This Row],[2009 value]])*100</f>
        <v>134.49612403100775</v>
      </c>
      <c r="J19" s="70" t="s">
        <v>407</v>
      </c>
      <c r="K19" s="18"/>
    </row>
    <row r="20" spans="1:15">
      <c r="A20" s="44">
        <v>41729</v>
      </c>
      <c r="B20" t="s">
        <v>2</v>
      </c>
      <c r="C20" t="s">
        <v>44</v>
      </c>
      <c r="D20" t="s">
        <v>51</v>
      </c>
      <c r="E20" t="s">
        <v>47</v>
      </c>
      <c r="F20" s="4">
        <v>6.05</v>
      </c>
      <c r="G20" s="10">
        <f>F14</f>
        <v>2.58</v>
      </c>
      <c r="H20" s="10">
        <f>Table47[[#This Row],[Price (pounds)]]-Table47[[#This Row],[2009 value]]</f>
        <v>3.4699999999999998</v>
      </c>
      <c r="I20" s="31">
        <f>(Table47[[#This Row],[Workings]]/Table47[[#This Row],[2009 value]])*100</f>
        <v>134.49612403100775</v>
      </c>
      <c r="J20" s="70" t="s">
        <v>407</v>
      </c>
      <c r="K20" s="19"/>
    </row>
    <row r="21" spans="1:15">
      <c r="A21" s="45">
        <v>41914</v>
      </c>
      <c r="B21" t="s">
        <v>2</v>
      </c>
      <c r="C21" t="s">
        <v>44</v>
      </c>
      <c r="D21" t="s">
        <v>51</v>
      </c>
      <c r="E21" t="s">
        <v>47</v>
      </c>
      <c r="F21" s="4">
        <v>5.95</v>
      </c>
      <c r="G21" s="10">
        <f>F14</f>
        <v>2.58</v>
      </c>
      <c r="H21" s="10">
        <f>Table47[[#This Row],[Price (pounds)]]-Table47[[#This Row],[2009 value]]</f>
        <v>3.37</v>
      </c>
      <c r="I21" s="31">
        <f>(Table47[[#This Row],[Workings]]/Table47[[#This Row],[2009 value]])*100</f>
        <v>130.62015503875969</v>
      </c>
      <c r="J21" s="70" t="s">
        <v>407</v>
      </c>
    </row>
    <row r="22" spans="1:15">
      <c r="A22" s="41">
        <v>42093</v>
      </c>
      <c r="B22" t="s">
        <v>2</v>
      </c>
      <c r="C22" t="s">
        <v>44</v>
      </c>
      <c r="D22" t="s">
        <v>51</v>
      </c>
      <c r="E22" t="s">
        <v>47</v>
      </c>
      <c r="F22" s="4">
        <v>5.95</v>
      </c>
      <c r="G22" s="10">
        <f>F14</f>
        <v>2.58</v>
      </c>
      <c r="H22" s="10">
        <f>Table47[[#This Row],[Price (pounds)]]-Table47[[#This Row],[2009 value]]</f>
        <v>3.37</v>
      </c>
      <c r="I22" s="31">
        <f>(Table47[[#This Row],[Workings]]/Table47[[#This Row],[2009 value]])*100</f>
        <v>130.62015503875969</v>
      </c>
      <c r="J22" s="70" t="s">
        <v>407</v>
      </c>
    </row>
    <row r="23" spans="1:15">
      <c r="A23" s="42">
        <v>42458</v>
      </c>
      <c r="B23" t="s">
        <v>2</v>
      </c>
      <c r="C23" t="s">
        <v>44</v>
      </c>
      <c r="D23" t="s">
        <v>51</v>
      </c>
      <c r="E23" t="s">
        <v>47</v>
      </c>
      <c r="F23" s="4">
        <v>5.98</v>
      </c>
      <c r="G23" s="10">
        <f>F14</f>
        <v>2.58</v>
      </c>
      <c r="H23" s="10">
        <f>Table47[[#This Row],[Price (pounds)]]-Table47[[#This Row],[2009 value]]</f>
        <v>3.4000000000000004</v>
      </c>
      <c r="I23" s="31">
        <f>(Table47[[#This Row],[Workings]]/Table47[[#This Row],[2009 value]])*100</f>
        <v>131.78294573643413</v>
      </c>
      <c r="J23" s="70" t="s">
        <v>407</v>
      </c>
    </row>
    <row r="24" spans="1:15">
      <c r="A24" s="41">
        <v>42821</v>
      </c>
      <c r="B24" t="s">
        <v>2</v>
      </c>
      <c r="C24" t="s">
        <v>44</v>
      </c>
      <c r="D24" t="s">
        <v>51</v>
      </c>
      <c r="E24" t="s">
        <v>47</v>
      </c>
      <c r="F24" s="4">
        <v>5.84</v>
      </c>
      <c r="G24" s="10">
        <f>F14</f>
        <v>2.58</v>
      </c>
      <c r="H24" s="10">
        <f>Table47[[#This Row],[Price (pounds)]]-Table47[[#This Row],[2009 value]]</f>
        <v>3.26</v>
      </c>
      <c r="I24" s="31">
        <f>(Table47[[#This Row],[Workings]]/Table47[[#This Row],[2009 value]])*100</f>
        <v>126.3565891472868</v>
      </c>
      <c r="J24" s="70" t="s">
        <v>407</v>
      </c>
    </row>
    <row r="25" spans="1:15">
      <c r="A25" s="42">
        <v>43185</v>
      </c>
      <c r="B25" t="s">
        <v>2</v>
      </c>
      <c r="C25" t="s">
        <v>44</v>
      </c>
      <c r="D25" t="s">
        <v>51</v>
      </c>
      <c r="E25" t="s">
        <v>47</v>
      </c>
      <c r="F25" s="4">
        <v>5.75</v>
      </c>
      <c r="G25" s="10">
        <f>F14</f>
        <v>2.58</v>
      </c>
      <c r="H25" s="10">
        <f>Table47[[#This Row],[Price (pounds)]]-Table47[[#This Row],[2009 value]]</f>
        <v>3.17</v>
      </c>
      <c r="I25" s="31">
        <f>(Table47[[#This Row],[Workings]]/Table47[[#This Row],[2009 value]])*100</f>
        <v>122.86821705426357</v>
      </c>
      <c r="J25" s="70" t="s">
        <v>407</v>
      </c>
    </row>
    <row r="26" spans="1:15">
      <c r="A26" s="41">
        <v>39909</v>
      </c>
      <c r="B26" t="s">
        <v>3</v>
      </c>
      <c r="C26" t="s">
        <v>44</v>
      </c>
      <c r="D26" t="s">
        <v>48</v>
      </c>
      <c r="E26" t="s">
        <v>52</v>
      </c>
      <c r="F26" s="4">
        <v>6.73</v>
      </c>
      <c r="G26" s="3">
        <f>Table47[[#This Row],[Price (pounds)]]</f>
        <v>6.73</v>
      </c>
      <c r="H26" s="3">
        <f>Table47[[#This Row],[Price (pounds)]]-Table47[[#This Row],[2009 value]]</f>
        <v>0</v>
      </c>
      <c r="I26" s="39">
        <f>(Table47[[#This Row],[Workings]]/Table47[[#This Row],[2009 value]])*100</f>
        <v>0</v>
      </c>
      <c r="J26" s="68" t="s">
        <v>409</v>
      </c>
    </row>
    <row r="27" spans="1:15">
      <c r="A27" s="42">
        <v>40274</v>
      </c>
      <c r="B27" t="s">
        <v>3</v>
      </c>
      <c r="C27" t="s">
        <v>44</v>
      </c>
      <c r="D27" t="s">
        <v>48</v>
      </c>
      <c r="E27" t="s">
        <v>52</v>
      </c>
      <c r="F27" s="4">
        <v>6.57</v>
      </c>
      <c r="G27" s="3">
        <f>F26</f>
        <v>6.73</v>
      </c>
      <c r="H27" s="3">
        <f>Table47[[#This Row],[Price (pounds)]]-Table47[[#This Row],[2009 value]]</f>
        <v>-0.16000000000000014</v>
      </c>
      <c r="I27" s="39">
        <f>(Table47[[#This Row],[Workings]]/Table47[[#This Row],[2009 value]])*100</f>
        <v>-2.377414561664192</v>
      </c>
      <c r="J27" s="68" t="s">
        <v>409</v>
      </c>
    </row>
    <row r="28" spans="1:15">
      <c r="A28" s="41">
        <v>40637</v>
      </c>
      <c r="B28" t="s">
        <v>3</v>
      </c>
      <c r="C28" t="s">
        <v>44</v>
      </c>
      <c r="D28" t="s">
        <v>48</v>
      </c>
      <c r="E28" t="s">
        <v>52</v>
      </c>
      <c r="F28" s="4">
        <v>6.88</v>
      </c>
      <c r="G28" s="10">
        <f>F26</f>
        <v>6.73</v>
      </c>
      <c r="H28" s="10">
        <f>Table47[[#This Row],[Price (pounds)]]-Table47[[#This Row],[2009 value]]</f>
        <v>0.14999999999999947</v>
      </c>
      <c r="I28" s="31">
        <f>(Table47[[#This Row],[Workings]]/Table47[[#This Row],[2009 value]])*100</f>
        <v>2.2288261515601704</v>
      </c>
      <c r="J28" s="70" t="s">
        <v>409</v>
      </c>
    </row>
    <row r="29" spans="1:15">
      <c r="A29" s="42">
        <v>41029</v>
      </c>
      <c r="B29" t="s">
        <v>3</v>
      </c>
      <c r="C29" t="s">
        <v>44</v>
      </c>
      <c r="D29" t="s">
        <v>48</v>
      </c>
      <c r="E29" t="s">
        <v>52</v>
      </c>
      <c r="F29" s="4">
        <v>7.65</v>
      </c>
      <c r="G29" s="10">
        <f>F26</f>
        <v>6.73</v>
      </c>
      <c r="H29" s="10">
        <f>Table47[[#This Row],[Price (pounds)]]-Table47[[#This Row],[2009 value]]</f>
        <v>0.91999999999999993</v>
      </c>
      <c r="I29" s="31">
        <f>(Table47[[#This Row],[Workings]]/Table47[[#This Row],[2009 value]])*100</f>
        <v>13.670133729569093</v>
      </c>
      <c r="J29" s="70" t="s">
        <v>409</v>
      </c>
    </row>
    <row r="30" spans="1:15">
      <c r="A30" s="41">
        <v>41365</v>
      </c>
      <c r="B30" t="s">
        <v>3</v>
      </c>
      <c r="C30" t="s">
        <v>44</v>
      </c>
      <c r="D30" t="s">
        <v>48</v>
      </c>
      <c r="E30" t="s">
        <v>52</v>
      </c>
      <c r="F30" s="4">
        <v>7.21</v>
      </c>
      <c r="G30" s="10">
        <f>F26</f>
        <v>6.73</v>
      </c>
      <c r="H30" s="10">
        <f>Table47[[#This Row],[Price (pounds)]]-Table47[[#This Row],[2009 value]]</f>
        <v>0.47999999999999954</v>
      </c>
      <c r="I30" s="31">
        <f>(Table47[[#This Row],[Workings]]/Table47[[#This Row],[2009 value]])*100</f>
        <v>7.132243684992563</v>
      </c>
      <c r="J30" s="70" t="s">
        <v>409</v>
      </c>
    </row>
    <row r="31" spans="1:15">
      <c r="A31" s="43">
        <v>41549</v>
      </c>
      <c r="B31" t="s">
        <v>3</v>
      </c>
      <c r="C31" t="s">
        <v>44</v>
      </c>
      <c r="D31" t="s">
        <v>48</v>
      </c>
      <c r="E31" t="s">
        <v>52</v>
      </c>
      <c r="F31" s="4">
        <v>5.83</v>
      </c>
      <c r="G31" s="10">
        <f>F26</f>
        <v>6.73</v>
      </c>
      <c r="H31" s="10">
        <f>Table47[[#This Row],[Price (pounds)]]-Table47[[#This Row],[2009 value]]</f>
        <v>-0.90000000000000036</v>
      </c>
      <c r="I31" s="31">
        <f>(Table47[[#This Row],[Workings]]/Table47[[#This Row],[2009 value]])*100</f>
        <v>-13.372956909361076</v>
      </c>
      <c r="J31" s="70" t="s">
        <v>409</v>
      </c>
      <c r="K31" s="18"/>
    </row>
    <row r="32" spans="1:15">
      <c r="A32" s="44">
        <v>41729</v>
      </c>
      <c r="B32" t="s">
        <v>3</v>
      </c>
      <c r="C32" t="s">
        <v>44</v>
      </c>
      <c r="D32" t="s">
        <v>48</v>
      </c>
      <c r="E32" t="s">
        <v>52</v>
      </c>
      <c r="F32" s="4">
        <v>5.83</v>
      </c>
      <c r="G32" s="10">
        <f>F26</f>
        <v>6.73</v>
      </c>
      <c r="H32" s="10">
        <f>Table47[[#This Row],[Price (pounds)]]-Table47[[#This Row],[2009 value]]</f>
        <v>-0.90000000000000036</v>
      </c>
      <c r="I32" s="31">
        <f>(Table47[[#This Row],[Workings]]/Table47[[#This Row],[2009 value]])*100</f>
        <v>-13.372956909361076</v>
      </c>
      <c r="J32" s="70" t="s">
        <v>409</v>
      </c>
    </row>
    <row r="33" spans="1:10">
      <c r="A33" s="45">
        <v>41914</v>
      </c>
      <c r="B33" t="s">
        <v>3</v>
      </c>
      <c r="C33" t="s">
        <v>44</v>
      </c>
      <c r="D33" t="s">
        <v>48</v>
      </c>
      <c r="E33" t="s">
        <v>52</v>
      </c>
      <c r="F33" s="4">
        <v>5.74</v>
      </c>
      <c r="G33" s="10">
        <f>F26</f>
        <v>6.73</v>
      </c>
      <c r="H33" s="10">
        <f>Table47[[#This Row],[Price (pounds)]]-Table47[[#This Row],[2009 value]]</f>
        <v>-0.99000000000000021</v>
      </c>
      <c r="I33" s="31">
        <f>(Table47[[#This Row],[Workings]]/Table47[[#This Row],[2009 value]])*100</f>
        <v>-14.71025260029718</v>
      </c>
      <c r="J33" s="70" t="s">
        <v>409</v>
      </c>
    </row>
    <row r="34" spans="1:10">
      <c r="A34" s="41">
        <v>42093</v>
      </c>
      <c r="B34" t="s">
        <v>3</v>
      </c>
      <c r="C34" t="s">
        <v>44</v>
      </c>
      <c r="D34" t="s">
        <v>48</v>
      </c>
      <c r="E34" t="s">
        <v>52</v>
      </c>
      <c r="F34" s="4">
        <v>5.74</v>
      </c>
      <c r="G34" s="10">
        <f>F26</f>
        <v>6.73</v>
      </c>
      <c r="H34" s="10">
        <f>Table47[[#This Row],[Price (pounds)]]-Table47[[#This Row],[2009 value]]</f>
        <v>-0.99000000000000021</v>
      </c>
      <c r="I34" s="31">
        <f>(Table47[[#This Row],[Workings]]/Table47[[#This Row],[2009 value]])*100</f>
        <v>-14.71025260029718</v>
      </c>
      <c r="J34" s="70" t="s">
        <v>409</v>
      </c>
    </row>
    <row r="35" spans="1:10">
      <c r="A35" s="42">
        <v>42458</v>
      </c>
      <c r="B35" t="s">
        <v>3</v>
      </c>
      <c r="C35" t="s">
        <v>44</v>
      </c>
      <c r="D35" t="s">
        <v>48</v>
      </c>
      <c r="E35" t="s">
        <v>52</v>
      </c>
      <c r="F35" s="4">
        <v>5.77</v>
      </c>
      <c r="G35" s="10">
        <f>F26</f>
        <v>6.73</v>
      </c>
      <c r="H35" s="10">
        <f>Table47[[#This Row],[Price (pounds)]]-Table47[[#This Row],[2009 value]]</f>
        <v>-0.96000000000000085</v>
      </c>
      <c r="I35" s="31">
        <f>(Table47[[#This Row],[Workings]]/Table47[[#This Row],[2009 value]])*100</f>
        <v>-14.264487369985151</v>
      </c>
      <c r="J35" s="70" t="s">
        <v>409</v>
      </c>
    </row>
    <row r="36" spans="1:10">
      <c r="A36" s="41">
        <v>42821</v>
      </c>
      <c r="B36" t="s">
        <v>3</v>
      </c>
      <c r="C36" t="s">
        <v>44</v>
      </c>
      <c r="D36" t="s">
        <v>48</v>
      </c>
      <c r="E36" t="s">
        <v>52</v>
      </c>
      <c r="F36" s="4">
        <v>5.63</v>
      </c>
      <c r="G36" s="10">
        <f>F26</f>
        <v>6.73</v>
      </c>
      <c r="H36" s="10">
        <f>Table47[[#This Row],[Price (pounds)]]-Table47[[#This Row],[2009 value]]</f>
        <v>-1.1000000000000005</v>
      </c>
      <c r="I36" s="31">
        <f>(Table47[[#This Row],[Workings]]/Table47[[#This Row],[2009 value]])*100</f>
        <v>-16.344725111441313</v>
      </c>
      <c r="J36" s="70" t="s">
        <v>409</v>
      </c>
    </row>
    <row r="37" spans="1:10">
      <c r="A37" s="42">
        <v>43185</v>
      </c>
      <c r="B37" t="s">
        <v>3</v>
      </c>
      <c r="C37" t="s">
        <v>44</v>
      </c>
      <c r="D37" t="s">
        <v>48</v>
      </c>
      <c r="E37" t="s">
        <v>52</v>
      </c>
      <c r="F37" s="4">
        <v>5.5</v>
      </c>
      <c r="G37" s="10">
        <f>F26</f>
        <v>6.73</v>
      </c>
      <c r="H37" s="10">
        <f>Table47[[#This Row],[Price (pounds)]]-Table47[[#This Row],[2009 value]]</f>
        <v>-1.2300000000000004</v>
      </c>
      <c r="I37" s="31">
        <f>(Table47[[#This Row],[Workings]]/Table47[[#This Row],[2009 value]])*100</f>
        <v>-18.276374442793468</v>
      </c>
      <c r="J37" s="70" t="s">
        <v>409</v>
      </c>
    </row>
    <row r="38" spans="1:10">
      <c r="A38" s="41">
        <v>39909</v>
      </c>
      <c r="B38" t="s">
        <v>4</v>
      </c>
      <c r="C38" t="s">
        <v>44</v>
      </c>
      <c r="D38" t="s">
        <v>51</v>
      </c>
      <c r="E38" t="s">
        <v>52</v>
      </c>
      <c r="F38" s="4">
        <v>6.73</v>
      </c>
      <c r="G38" s="3">
        <f>Table47[[#This Row],[Price (pounds)]]</f>
        <v>6.73</v>
      </c>
      <c r="H38" s="3">
        <f>Table47[[#This Row],[Price (pounds)]]-Table47[[#This Row],[2009 value]]</f>
        <v>0</v>
      </c>
      <c r="I38" s="39">
        <f>(Table47[[#This Row],[Workings]]/Table47[[#This Row],[2009 value]])*100</f>
        <v>0</v>
      </c>
      <c r="J38" s="68" t="s">
        <v>411</v>
      </c>
    </row>
    <row r="39" spans="1:10">
      <c r="A39" s="42">
        <v>40274</v>
      </c>
      <c r="B39" t="s">
        <v>4</v>
      </c>
      <c r="C39" t="s">
        <v>44</v>
      </c>
      <c r="D39" t="s">
        <v>51</v>
      </c>
      <c r="E39" t="s">
        <v>52</v>
      </c>
      <c r="F39" s="4">
        <v>6.57</v>
      </c>
      <c r="G39" s="3">
        <f>F38</f>
        <v>6.73</v>
      </c>
      <c r="H39" s="3">
        <f>Table47[[#This Row],[Price (pounds)]]-Table47[[#This Row],[2009 value]]</f>
        <v>-0.16000000000000014</v>
      </c>
      <c r="I39" s="39">
        <f>(Table47[[#This Row],[Workings]]/Table47[[#This Row],[2009 value]])*100</f>
        <v>-2.377414561664192</v>
      </c>
      <c r="J39" s="68" t="s">
        <v>411</v>
      </c>
    </row>
    <row r="40" spans="1:10">
      <c r="A40" s="41">
        <v>40637</v>
      </c>
      <c r="B40" t="s">
        <v>4</v>
      </c>
      <c r="C40" t="s">
        <v>44</v>
      </c>
      <c r="D40" t="s">
        <v>51</v>
      </c>
      <c r="E40" t="s">
        <v>52</v>
      </c>
      <c r="F40" s="4">
        <v>6.88</v>
      </c>
      <c r="G40" s="10">
        <f>F38</f>
        <v>6.73</v>
      </c>
      <c r="H40" s="10">
        <f>Table47[[#This Row],[Price (pounds)]]-Table47[[#This Row],[2009 value]]</f>
        <v>0.14999999999999947</v>
      </c>
      <c r="I40" s="31">
        <f>(Table47[[#This Row],[Workings]]/Table47[[#This Row],[2009 value]])*100</f>
        <v>2.2288261515601704</v>
      </c>
      <c r="J40" s="70" t="s">
        <v>411</v>
      </c>
    </row>
    <row r="41" spans="1:10">
      <c r="A41" s="42">
        <v>41029</v>
      </c>
      <c r="B41" t="s">
        <v>4</v>
      </c>
      <c r="C41" t="s">
        <v>44</v>
      </c>
      <c r="D41" t="s">
        <v>51</v>
      </c>
      <c r="E41" t="s">
        <v>52</v>
      </c>
      <c r="F41" s="4">
        <v>7.65</v>
      </c>
      <c r="G41" s="10">
        <f>F38</f>
        <v>6.73</v>
      </c>
      <c r="H41" s="10">
        <f>Table47[[#This Row],[Price (pounds)]]-Table47[[#This Row],[2009 value]]</f>
        <v>0.91999999999999993</v>
      </c>
      <c r="I41" s="31">
        <f>(Table47[[#This Row],[Workings]]/Table47[[#This Row],[2009 value]])*100</f>
        <v>13.670133729569093</v>
      </c>
      <c r="J41" s="70" t="s">
        <v>411</v>
      </c>
    </row>
    <row r="42" spans="1:10">
      <c r="A42" s="41">
        <v>41365</v>
      </c>
      <c r="B42" t="s">
        <v>4</v>
      </c>
      <c r="C42" t="s">
        <v>44</v>
      </c>
      <c r="D42" t="s">
        <v>51</v>
      </c>
      <c r="E42" t="s">
        <v>52</v>
      </c>
      <c r="F42" s="4">
        <v>9.3699999999999992</v>
      </c>
      <c r="G42" s="10">
        <f>F38</f>
        <v>6.73</v>
      </c>
      <c r="H42" s="10">
        <f>Table47[[#This Row],[Price (pounds)]]-Table47[[#This Row],[2009 value]]</f>
        <v>2.6399999999999988</v>
      </c>
      <c r="I42" s="31">
        <f>(Table47[[#This Row],[Workings]]/Table47[[#This Row],[2009 value]])*100</f>
        <v>39.227340267459113</v>
      </c>
      <c r="J42" s="70" t="s">
        <v>411</v>
      </c>
    </row>
    <row r="43" spans="1:10">
      <c r="A43" s="43">
        <v>41549</v>
      </c>
      <c r="B43" t="s">
        <v>4</v>
      </c>
      <c r="C43" t="s">
        <v>44</v>
      </c>
      <c r="D43" t="s">
        <v>51</v>
      </c>
      <c r="E43" t="s">
        <v>52</v>
      </c>
      <c r="F43" s="4">
        <v>9.52</v>
      </c>
      <c r="G43" s="10">
        <f>F38</f>
        <v>6.73</v>
      </c>
      <c r="H43" s="10">
        <f>Table47[[#This Row],[Price (pounds)]]-Table47[[#This Row],[2009 value]]</f>
        <v>2.7899999999999991</v>
      </c>
      <c r="I43" s="31">
        <f>(Table47[[#This Row],[Workings]]/Table47[[#This Row],[2009 value]])*100</f>
        <v>41.456166419019304</v>
      </c>
      <c r="J43" s="70" t="s">
        <v>411</v>
      </c>
    </row>
    <row r="44" spans="1:10">
      <c r="A44" s="44">
        <v>41729</v>
      </c>
      <c r="B44" t="s">
        <v>4</v>
      </c>
      <c r="C44" t="s">
        <v>44</v>
      </c>
      <c r="D44" t="s">
        <v>51</v>
      </c>
      <c r="E44" t="s">
        <v>52</v>
      </c>
      <c r="F44" s="4">
        <v>9.52</v>
      </c>
      <c r="G44" s="10">
        <f>F38</f>
        <v>6.73</v>
      </c>
      <c r="H44" s="10">
        <f>Table47[[#This Row],[Price (pounds)]]-Table47[[#This Row],[2009 value]]</f>
        <v>2.7899999999999991</v>
      </c>
      <c r="I44" s="31">
        <f>(Table47[[#This Row],[Workings]]/Table47[[#This Row],[2009 value]])*100</f>
        <v>41.456166419019304</v>
      </c>
      <c r="J44" s="70" t="s">
        <v>411</v>
      </c>
    </row>
    <row r="45" spans="1:10">
      <c r="A45" s="45">
        <v>41914</v>
      </c>
      <c r="B45" t="s">
        <v>4</v>
      </c>
      <c r="C45" t="s">
        <v>44</v>
      </c>
      <c r="D45" t="s">
        <v>51</v>
      </c>
      <c r="E45" t="s">
        <v>52</v>
      </c>
      <c r="F45" s="4">
        <v>9.3699999999999992</v>
      </c>
      <c r="G45" s="10">
        <f>F38</f>
        <v>6.73</v>
      </c>
      <c r="H45" s="10">
        <f>Table47[[#This Row],[Price (pounds)]]-Table47[[#This Row],[2009 value]]</f>
        <v>2.6399999999999988</v>
      </c>
      <c r="I45" s="31">
        <f>(Table47[[#This Row],[Workings]]/Table47[[#This Row],[2009 value]])*100</f>
        <v>39.227340267459113</v>
      </c>
      <c r="J45" s="70" t="s">
        <v>411</v>
      </c>
    </row>
    <row r="46" spans="1:10">
      <c r="A46" s="41">
        <v>42093</v>
      </c>
      <c r="B46" t="s">
        <v>4</v>
      </c>
      <c r="C46" t="s">
        <v>44</v>
      </c>
      <c r="D46" t="s">
        <v>51</v>
      </c>
      <c r="E46" t="s">
        <v>52</v>
      </c>
      <c r="F46" s="4">
        <v>9.3699999999999992</v>
      </c>
      <c r="G46" s="10">
        <f>F38</f>
        <v>6.73</v>
      </c>
      <c r="H46" s="10">
        <f>Table47[[#This Row],[Price (pounds)]]-Table47[[#This Row],[2009 value]]</f>
        <v>2.6399999999999988</v>
      </c>
      <c r="I46" s="31">
        <f>(Table47[[#This Row],[Workings]]/Table47[[#This Row],[2009 value]])*100</f>
        <v>39.227340267459113</v>
      </c>
      <c r="J46" s="70" t="s">
        <v>411</v>
      </c>
    </row>
    <row r="47" spans="1:10">
      <c r="A47" s="42">
        <v>42458</v>
      </c>
      <c r="B47" t="s">
        <v>4</v>
      </c>
      <c r="C47" t="s">
        <v>44</v>
      </c>
      <c r="D47" t="s">
        <v>51</v>
      </c>
      <c r="E47" t="s">
        <v>52</v>
      </c>
      <c r="F47" s="4">
        <v>9.3800000000000008</v>
      </c>
      <c r="G47" s="10">
        <f>F38</f>
        <v>6.73</v>
      </c>
      <c r="H47" s="10">
        <f>Table47[[#This Row],[Price (pounds)]]-Table47[[#This Row],[2009 value]]</f>
        <v>2.6500000000000004</v>
      </c>
      <c r="I47" s="31">
        <f>(Table47[[#This Row],[Workings]]/Table47[[#This Row],[2009 value]])*100</f>
        <v>39.375928677563152</v>
      </c>
      <c r="J47" s="70" t="s">
        <v>411</v>
      </c>
    </row>
    <row r="48" spans="1:10">
      <c r="A48" s="41">
        <v>42821</v>
      </c>
      <c r="B48" t="s">
        <v>4</v>
      </c>
      <c r="C48" t="s">
        <v>44</v>
      </c>
      <c r="D48" t="s">
        <v>51</v>
      </c>
      <c r="E48" t="s">
        <v>52</v>
      </c>
      <c r="F48" s="4">
        <v>9.17</v>
      </c>
      <c r="G48" s="10">
        <f>F38</f>
        <v>6.73</v>
      </c>
      <c r="H48" s="10">
        <f>Table47[[#This Row],[Price (pounds)]]-Table47[[#This Row],[2009 value]]</f>
        <v>2.4399999999999995</v>
      </c>
      <c r="I48" s="31">
        <f>(Table47[[#This Row],[Workings]]/Table47[[#This Row],[2009 value]])*100</f>
        <v>36.255572065378885</v>
      </c>
      <c r="J48" s="70" t="s">
        <v>411</v>
      </c>
    </row>
    <row r="49" spans="1:10">
      <c r="A49" s="42">
        <v>43185</v>
      </c>
      <c r="B49" t="s">
        <v>4</v>
      </c>
      <c r="C49" t="s">
        <v>44</v>
      </c>
      <c r="D49" t="s">
        <v>51</v>
      </c>
      <c r="E49" t="s">
        <v>52</v>
      </c>
      <c r="F49" s="4">
        <v>8.9499999999999993</v>
      </c>
      <c r="G49" s="10">
        <f>F38</f>
        <v>6.73</v>
      </c>
      <c r="H49" s="10">
        <f>Table47[[#This Row],[Price (pounds)]]-Table47[[#This Row],[2009 value]]</f>
        <v>2.2199999999999989</v>
      </c>
      <c r="I49" s="31">
        <f>(Table47[[#This Row],[Workings]]/Table47[[#This Row],[2009 value]])*100</f>
        <v>32.986627043090621</v>
      </c>
      <c r="J49" s="70" t="s">
        <v>411</v>
      </c>
    </row>
    <row r="50" spans="1:10">
      <c r="A50" s="41">
        <v>39909</v>
      </c>
      <c r="B50" t="s">
        <v>5</v>
      </c>
      <c r="C50" t="s">
        <v>45</v>
      </c>
      <c r="D50" t="s">
        <v>48</v>
      </c>
      <c r="E50" t="s">
        <v>47</v>
      </c>
      <c r="F50" s="4">
        <v>2.1800000000000002</v>
      </c>
      <c r="G50" s="3">
        <f>Table47[[#This Row],[Price (pounds)]]</f>
        <v>2.1800000000000002</v>
      </c>
      <c r="H50" s="3">
        <f>Table47[[#This Row],[Price (pounds)]]-Table47[[#This Row],[2009 value]]</f>
        <v>0</v>
      </c>
      <c r="I50" s="39">
        <f>(Table47[[#This Row],[Workings]]/Table47[[#This Row],[2009 value]])*100</f>
        <v>0</v>
      </c>
      <c r="J50" s="68" t="s">
        <v>406</v>
      </c>
    </row>
    <row r="51" spans="1:10">
      <c r="A51" s="42">
        <v>40274</v>
      </c>
      <c r="B51" t="s">
        <v>5</v>
      </c>
      <c r="C51" t="s">
        <v>45</v>
      </c>
      <c r="D51" t="s">
        <v>48</v>
      </c>
      <c r="E51" t="s">
        <v>47</v>
      </c>
      <c r="F51" s="4">
        <v>2.2400000000000002</v>
      </c>
      <c r="G51" s="3">
        <f>F50</f>
        <v>2.1800000000000002</v>
      </c>
      <c r="H51" s="3">
        <f>Table47[[#This Row],[Price (pounds)]]-Table47[[#This Row],[2009 value]]</f>
        <v>6.0000000000000053E-2</v>
      </c>
      <c r="I51" s="39">
        <f>(Table47[[#This Row],[Workings]]/Table47[[#This Row],[2009 value]])*100</f>
        <v>2.7522935779816535</v>
      </c>
      <c r="J51" s="68" t="s">
        <v>406</v>
      </c>
    </row>
    <row r="52" spans="1:10">
      <c r="A52" s="41">
        <v>40637</v>
      </c>
      <c r="B52" t="s">
        <v>5</v>
      </c>
      <c r="C52" t="s">
        <v>45</v>
      </c>
      <c r="D52" t="s">
        <v>48</v>
      </c>
      <c r="E52" t="s">
        <v>47</v>
      </c>
      <c r="F52" s="4">
        <v>2.42</v>
      </c>
      <c r="G52" s="10">
        <f>F50</f>
        <v>2.1800000000000002</v>
      </c>
      <c r="H52" s="10">
        <f>Table47[[#This Row],[Price (pounds)]]-Table47[[#This Row],[2009 value]]</f>
        <v>0.23999999999999977</v>
      </c>
      <c r="I52" s="31">
        <f>(Table47[[#This Row],[Workings]]/Table47[[#This Row],[2009 value]])*100</f>
        <v>11.009174311926593</v>
      </c>
      <c r="J52" s="70" t="s">
        <v>406</v>
      </c>
    </row>
    <row r="53" spans="1:10">
      <c r="A53" s="42">
        <v>41029</v>
      </c>
      <c r="B53" t="s">
        <v>5</v>
      </c>
      <c r="C53" t="s">
        <v>45</v>
      </c>
      <c r="D53" t="s">
        <v>48</v>
      </c>
      <c r="E53" t="s">
        <v>47</v>
      </c>
      <c r="F53" s="4">
        <v>2.56</v>
      </c>
      <c r="G53" s="10">
        <f>F50</f>
        <v>2.1800000000000002</v>
      </c>
      <c r="H53" s="10">
        <f>Table47[[#This Row],[Price (pounds)]]-Table47[[#This Row],[2009 value]]</f>
        <v>0.37999999999999989</v>
      </c>
      <c r="I53" s="31">
        <f>(Table47[[#This Row],[Workings]]/Table47[[#This Row],[2009 value]])*100</f>
        <v>17.431192660550451</v>
      </c>
      <c r="J53" s="70" t="s">
        <v>406</v>
      </c>
    </row>
    <row r="54" spans="1:10">
      <c r="A54" s="41">
        <v>41365</v>
      </c>
      <c r="B54" t="s">
        <v>5</v>
      </c>
      <c r="C54" t="s">
        <v>45</v>
      </c>
      <c r="D54" t="s">
        <v>48</v>
      </c>
      <c r="E54" t="s">
        <v>47</v>
      </c>
      <c r="F54" s="4">
        <v>2.74</v>
      </c>
      <c r="G54" s="10">
        <f>F50</f>
        <v>2.1800000000000002</v>
      </c>
      <c r="H54" s="10">
        <f>Table47[[#This Row],[Price (pounds)]]-Table47[[#This Row],[2009 value]]</f>
        <v>0.56000000000000005</v>
      </c>
      <c r="I54" s="31">
        <f>(Table47[[#This Row],[Workings]]/Table47[[#This Row],[2009 value]])*100</f>
        <v>25.688073394495415</v>
      </c>
      <c r="J54" s="70" t="s">
        <v>406</v>
      </c>
    </row>
    <row r="55" spans="1:10">
      <c r="A55" s="43">
        <v>41549</v>
      </c>
      <c r="B55" t="s">
        <v>5</v>
      </c>
      <c r="C55" t="s">
        <v>45</v>
      </c>
      <c r="D55" t="s">
        <v>48</v>
      </c>
      <c r="E55" t="s">
        <v>47</v>
      </c>
      <c r="F55" s="4">
        <v>3</v>
      </c>
      <c r="G55" s="10">
        <f>F50</f>
        <v>2.1800000000000002</v>
      </c>
      <c r="H55" s="10">
        <f>Table47[[#This Row],[Price (pounds)]]-Table47[[#This Row],[2009 value]]</f>
        <v>0.81999999999999984</v>
      </c>
      <c r="I55" s="31">
        <f>(Table47[[#This Row],[Workings]]/Table47[[#This Row],[2009 value]])*100</f>
        <v>37.614678899082563</v>
      </c>
      <c r="J55" s="70" t="s">
        <v>406</v>
      </c>
    </row>
    <row r="56" spans="1:10">
      <c r="A56" s="44">
        <v>41729</v>
      </c>
      <c r="B56" t="s">
        <v>5</v>
      </c>
      <c r="C56" t="s">
        <v>45</v>
      </c>
      <c r="D56" t="s">
        <v>48</v>
      </c>
      <c r="E56" t="s">
        <v>47</v>
      </c>
      <c r="F56" s="4">
        <v>3</v>
      </c>
      <c r="G56" s="10">
        <f>F50</f>
        <v>2.1800000000000002</v>
      </c>
      <c r="H56" s="10">
        <f>Table47[[#This Row],[Price (pounds)]]-Table47[[#This Row],[2009 value]]</f>
        <v>0.81999999999999984</v>
      </c>
      <c r="I56" s="31">
        <f>(Table47[[#This Row],[Workings]]/Table47[[#This Row],[2009 value]])*100</f>
        <v>37.614678899082563</v>
      </c>
      <c r="J56" s="70" t="s">
        <v>406</v>
      </c>
    </row>
    <row r="57" spans="1:10">
      <c r="A57" s="45">
        <v>41914</v>
      </c>
      <c r="B57" t="s">
        <v>5</v>
      </c>
      <c r="C57" t="s">
        <v>45</v>
      </c>
      <c r="D57" t="s">
        <v>48</v>
      </c>
      <c r="E57" t="s">
        <v>47</v>
      </c>
      <c r="F57" s="4">
        <v>2.95</v>
      </c>
      <c r="G57" s="10">
        <f>F50</f>
        <v>2.1800000000000002</v>
      </c>
      <c r="H57" s="10">
        <f>Table47[[#This Row],[Price (pounds)]]-Table47[[#This Row],[2009 value]]</f>
        <v>0.77</v>
      </c>
      <c r="I57" s="31">
        <f>(Table47[[#This Row],[Workings]]/Table47[[#This Row],[2009 value]])*100</f>
        <v>35.321100917431195</v>
      </c>
      <c r="J57" s="70" t="s">
        <v>406</v>
      </c>
    </row>
    <row r="58" spans="1:10">
      <c r="A58" s="41">
        <v>42093</v>
      </c>
      <c r="B58" t="s">
        <v>5</v>
      </c>
      <c r="C58" t="s">
        <v>45</v>
      </c>
      <c r="D58" t="s">
        <v>48</v>
      </c>
      <c r="E58" t="s">
        <v>47</v>
      </c>
      <c r="F58" s="4">
        <v>2.95</v>
      </c>
      <c r="G58" s="10">
        <f>F50</f>
        <v>2.1800000000000002</v>
      </c>
      <c r="H58" s="10">
        <f>Table47[[#This Row],[Price (pounds)]]-Table47[[#This Row],[2009 value]]</f>
        <v>0.77</v>
      </c>
      <c r="I58" s="31">
        <f>(Table47[[#This Row],[Workings]]/Table47[[#This Row],[2009 value]])*100</f>
        <v>35.321100917431195</v>
      </c>
      <c r="J58" s="70" t="s">
        <v>406</v>
      </c>
    </row>
    <row r="59" spans="1:10">
      <c r="A59" s="42">
        <v>42458</v>
      </c>
      <c r="B59" t="s">
        <v>5</v>
      </c>
      <c r="C59" t="s">
        <v>45</v>
      </c>
      <c r="D59" t="s">
        <v>48</v>
      </c>
      <c r="E59" t="s">
        <v>47</v>
      </c>
      <c r="F59" s="4">
        <v>2.99</v>
      </c>
      <c r="G59" s="10">
        <f>F50</f>
        <v>2.1800000000000002</v>
      </c>
      <c r="H59" s="10">
        <f>Table47[[#This Row],[Price (pounds)]]-Table47[[#This Row],[2009 value]]</f>
        <v>0.81</v>
      </c>
      <c r="I59" s="31">
        <f>(Table47[[#This Row],[Workings]]/Table47[[#This Row],[2009 value]])*100</f>
        <v>37.155963302752291</v>
      </c>
      <c r="J59" s="70" t="s">
        <v>406</v>
      </c>
    </row>
    <row r="60" spans="1:10">
      <c r="A60" s="41">
        <v>42821</v>
      </c>
      <c r="B60" t="s">
        <v>5</v>
      </c>
      <c r="C60" t="s">
        <v>45</v>
      </c>
      <c r="D60" t="s">
        <v>48</v>
      </c>
      <c r="E60" t="s">
        <v>47</v>
      </c>
      <c r="F60" s="4">
        <v>2.97</v>
      </c>
      <c r="G60" s="10">
        <f>F50</f>
        <v>2.1800000000000002</v>
      </c>
      <c r="H60" s="10">
        <f>Table47[[#This Row],[Price (pounds)]]-Table47[[#This Row],[2009 value]]</f>
        <v>0.79</v>
      </c>
      <c r="I60" s="31">
        <f>(Table47[[#This Row],[Workings]]/Table47[[#This Row],[2009 value]])*100</f>
        <v>36.238532110091739</v>
      </c>
      <c r="J60" s="70" t="s">
        <v>406</v>
      </c>
    </row>
    <row r="61" spans="1:10">
      <c r="A61" s="42">
        <v>43185</v>
      </c>
      <c r="B61" t="s">
        <v>5</v>
      </c>
      <c r="C61" t="s">
        <v>45</v>
      </c>
      <c r="D61" t="s">
        <v>48</v>
      </c>
      <c r="E61" t="s">
        <v>47</v>
      </c>
      <c r="F61" s="4">
        <v>2.95</v>
      </c>
      <c r="G61" s="10">
        <f>F50</f>
        <v>2.1800000000000002</v>
      </c>
      <c r="H61" s="10">
        <f>Table47[[#This Row],[Price (pounds)]]-Table47[[#This Row],[2009 value]]</f>
        <v>0.77</v>
      </c>
      <c r="I61" s="31">
        <f>(Table47[[#This Row],[Workings]]/Table47[[#This Row],[2009 value]])*100</f>
        <v>35.321100917431195</v>
      </c>
      <c r="J61" s="70" t="s">
        <v>406</v>
      </c>
    </row>
    <row r="62" spans="1:10">
      <c r="A62" s="41">
        <v>39909</v>
      </c>
      <c r="B62" t="s">
        <v>6</v>
      </c>
      <c r="C62" t="s">
        <v>45</v>
      </c>
      <c r="D62" t="s">
        <v>51</v>
      </c>
      <c r="E62" t="s">
        <v>47</v>
      </c>
      <c r="F62" s="4">
        <v>2.1800000000000002</v>
      </c>
      <c r="G62" s="3">
        <f>Table47[[#This Row],[Price (pounds)]]</f>
        <v>2.1800000000000002</v>
      </c>
      <c r="H62" s="3">
        <f>Table47[[#This Row],[Price (pounds)]]-Table47[[#This Row],[2009 value]]</f>
        <v>0</v>
      </c>
      <c r="I62" s="39">
        <f>(Table47[[#This Row],[Workings]]/Table47[[#This Row],[2009 value]])*100</f>
        <v>0</v>
      </c>
      <c r="J62" s="68" t="s">
        <v>408</v>
      </c>
    </row>
    <row r="63" spans="1:10">
      <c r="A63" s="42">
        <v>40274</v>
      </c>
      <c r="B63" t="s">
        <v>6</v>
      </c>
      <c r="C63" t="s">
        <v>45</v>
      </c>
      <c r="D63" t="s">
        <v>51</v>
      </c>
      <c r="E63" t="s">
        <v>47</v>
      </c>
      <c r="F63" s="4">
        <v>2.2400000000000002</v>
      </c>
      <c r="G63" s="3">
        <f>F62</f>
        <v>2.1800000000000002</v>
      </c>
      <c r="H63" s="3">
        <f>Table47[[#This Row],[Price (pounds)]]-Table47[[#This Row],[2009 value]]</f>
        <v>6.0000000000000053E-2</v>
      </c>
      <c r="I63" s="39">
        <f>(Table47[[#This Row],[Workings]]/Table47[[#This Row],[2009 value]])*100</f>
        <v>2.7522935779816535</v>
      </c>
      <c r="J63" s="68" t="s">
        <v>408</v>
      </c>
    </row>
    <row r="64" spans="1:10">
      <c r="A64" s="41">
        <v>40637</v>
      </c>
      <c r="B64" t="s">
        <v>6</v>
      </c>
      <c r="C64" t="s">
        <v>45</v>
      </c>
      <c r="D64" t="s">
        <v>51</v>
      </c>
      <c r="E64" t="s">
        <v>47</v>
      </c>
      <c r="F64" s="4">
        <v>2.42</v>
      </c>
      <c r="G64" s="10">
        <f>F62</f>
        <v>2.1800000000000002</v>
      </c>
      <c r="H64" s="10">
        <f>Table47[[#This Row],[Price (pounds)]]-Table47[[#This Row],[2009 value]]</f>
        <v>0.23999999999999977</v>
      </c>
      <c r="I64" s="31">
        <f>(Table47[[#This Row],[Workings]]/Table47[[#This Row],[2009 value]])*100</f>
        <v>11.009174311926593</v>
      </c>
      <c r="J64" s="70" t="s">
        <v>408</v>
      </c>
    </row>
    <row r="65" spans="1:11">
      <c r="A65" s="42">
        <v>41029</v>
      </c>
      <c r="B65" t="s">
        <v>6</v>
      </c>
      <c r="C65" t="s">
        <v>45</v>
      </c>
      <c r="D65" t="s">
        <v>51</v>
      </c>
      <c r="E65" t="s">
        <v>47</v>
      </c>
      <c r="F65" s="4">
        <v>2.56</v>
      </c>
      <c r="G65" s="10">
        <f>F62</f>
        <v>2.1800000000000002</v>
      </c>
      <c r="H65" s="10">
        <f>Table47[[#This Row],[Price (pounds)]]-Table47[[#This Row],[2009 value]]</f>
        <v>0.37999999999999989</v>
      </c>
      <c r="I65" s="31">
        <f>(Table47[[#This Row],[Workings]]/Table47[[#This Row],[2009 value]])*100</f>
        <v>17.431192660550451</v>
      </c>
      <c r="J65" s="70" t="s">
        <v>408</v>
      </c>
    </row>
    <row r="66" spans="1:11">
      <c r="A66" s="41">
        <v>41365</v>
      </c>
      <c r="B66" t="s">
        <v>6</v>
      </c>
      <c r="C66" t="s">
        <v>45</v>
      </c>
      <c r="D66" t="s">
        <v>51</v>
      </c>
      <c r="E66" t="s">
        <v>47</v>
      </c>
      <c r="F66" s="4">
        <v>5.48</v>
      </c>
      <c r="G66" s="10">
        <f>F62</f>
        <v>2.1800000000000002</v>
      </c>
      <c r="H66" s="10">
        <f>Table47[[#This Row],[Price (pounds)]]-Table47[[#This Row],[2009 value]]</f>
        <v>3.3000000000000003</v>
      </c>
      <c r="I66" s="31">
        <f>(Table47[[#This Row],[Workings]]/Table47[[#This Row],[2009 value]])*100</f>
        <v>151.37614678899084</v>
      </c>
      <c r="J66" s="70" t="s">
        <v>408</v>
      </c>
      <c r="K66" s="18"/>
    </row>
    <row r="67" spans="1:11">
      <c r="A67" s="43">
        <v>41549</v>
      </c>
      <c r="B67" t="s">
        <v>6</v>
      </c>
      <c r="C67" t="s">
        <v>45</v>
      </c>
      <c r="D67" t="s">
        <v>51</v>
      </c>
      <c r="E67" t="s">
        <v>47</v>
      </c>
      <c r="F67" s="4">
        <v>5.56</v>
      </c>
      <c r="G67" s="10">
        <f>F62</f>
        <v>2.1800000000000002</v>
      </c>
      <c r="H67" s="10">
        <f>Table47[[#This Row],[Price (pounds)]]-Table47[[#This Row],[2009 value]]</f>
        <v>3.3799999999999994</v>
      </c>
      <c r="I67" s="31">
        <f>(Table47[[#This Row],[Workings]]/Table47[[#This Row],[2009 value]])*100</f>
        <v>155.04587155963299</v>
      </c>
      <c r="J67" s="70" t="s">
        <v>408</v>
      </c>
      <c r="K67" s="18"/>
    </row>
    <row r="68" spans="1:11">
      <c r="A68" s="44">
        <v>41729</v>
      </c>
      <c r="B68" t="s">
        <v>6</v>
      </c>
      <c r="C68" t="s">
        <v>45</v>
      </c>
      <c r="D68" t="s">
        <v>51</v>
      </c>
      <c r="E68" t="s">
        <v>47</v>
      </c>
      <c r="F68" s="4">
        <v>5.56</v>
      </c>
      <c r="G68" s="10">
        <f>F62</f>
        <v>2.1800000000000002</v>
      </c>
      <c r="H68" s="10">
        <f>Table47[[#This Row],[Price (pounds)]]-Table47[[#This Row],[2009 value]]</f>
        <v>3.3799999999999994</v>
      </c>
      <c r="I68" s="31">
        <f>(Table47[[#This Row],[Workings]]/Table47[[#This Row],[2009 value]])*100</f>
        <v>155.04587155963299</v>
      </c>
      <c r="J68" s="70" t="s">
        <v>408</v>
      </c>
      <c r="K68" s="19"/>
    </row>
    <row r="69" spans="1:11">
      <c r="A69" s="45">
        <v>41914</v>
      </c>
      <c r="B69" t="s">
        <v>6</v>
      </c>
      <c r="C69" t="s">
        <v>45</v>
      </c>
      <c r="D69" t="s">
        <v>51</v>
      </c>
      <c r="E69" t="s">
        <v>47</v>
      </c>
      <c r="F69" s="4">
        <v>5.48</v>
      </c>
      <c r="G69" s="10">
        <f>F62</f>
        <v>2.1800000000000002</v>
      </c>
      <c r="H69" s="10">
        <f>Table47[[#This Row],[Price (pounds)]]-Table47[[#This Row],[2009 value]]</f>
        <v>3.3000000000000003</v>
      </c>
      <c r="I69" s="31">
        <f>(Table47[[#This Row],[Workings]]/Table47[[#This Row],[2009 value]])*100</f>
        <v>151.37614678899084</v>
      </c>
      <c r="J69" s="70" t="s">
        <v>408</v>
      </c>
    </row>
    <row r="70" spans="1:11">
      <c r="A70" s="41">
        <v>42093</v>
      </c>
      <c r="B70" t="s">
        <v>6</v>
      </c>
      <c r="C70" t="s">
        <v>45</v>
      </c>
      <c r="D70" t="s">
        <v>51</v>
      </c>
      <c r="E70" t="s">
        <v>47</v>
      </c>
      <c r="F70" s="4">
        <v>5.15</v>
      </c>
      <c r="G70" s="10">
        <f>F62</f>
        <v>2.1800000000000002</v>
      </c>
      <c r="H70" s="10">
        <f>Table47[[#This Row],[Price (pounds)]]-Table47[[#This Row],[2009 value]]</f>
        <v>2.97</v>
      </c>
      <c r="I70" s="31">
        <f>(Table47[[#This Row],[Workings]]/Table47[[#This Row],[2009 value]])*100</f>
        <v>136.23853211009174</v>
      </c>
      <c r="J70" s="70" t="s">
        <v>408</v>
      </c>
    </row>
    <row r="71" spans="1:11">
      <c r="A71" s="42">
        <v>42458</v>
      </c>
      <c r="B71" t="s">
        <v>6</v>
      </c>
      <c r="C71" t="s">
        <v>45</v>
      </c>
      <c r="D71" t="s">
        <v>51</v>
      </c>
      <c r="E71" t="s">
        <v>47</v>
      </c>
      <c r="F71" s="4">
        <v>5.19</v>
      </c>
      <c r="G71" s="10">
        <f>F62</f>
        <v>2.1800000000000002</v>
      </c>
      <c r="H71" s="10">
        <f>Table47[[#This Row],[Price (pounds)]]-Table47[[#This Row],[2009 value]]</f>
        <v>3.0100000000000002</v>
      </c>
      <c r="I71" s="31">
        <f>(Table47[[#This Row],[Workings]]/Table47[[#This Row],[2009 value]])*100</f>
        <v>138.07339449541286</v>
      </c>
      <c r="J71" s="70" t="s">
        <v>408</v>
      </c>
    </row>
    <row r="72" spans="1:11">
      <c r="A72" s="41">
        <v>42821</v>
      </c>
      <c r="B72" t="s">
        <v>6</v>
      </c>
      <c r="C72" t="s">
        <v>45</v>
      </c>
      <c r="D72" t="s">
        <v>51</v>
      </c>
      <c r="E72" t="s">
        <v>47</v>
      </c>
      <c r="F72" s="4">
        <v>5.12</v>
      </c>
      <c r="G72" s="10">
        <f>F62</f>
        <v>2.1800000000000002</v>
      </c>
      <c r="H72" s="10">
        <f>Table47[[#This Row],[Price (pounds)]]-Table47[[#This Row],[2009 value]]</f>
        <v>2.94</v>
      </c>
      <c r="I72" s="31">
        <f>(Table47[[#This Row],[Workings]]/Table47[[#This Row],[2009 value]])*100</f>
        <v>134.8623853211009</v>
      </c>
      <c r="J72" s="70" t="s">
        <v>408</v>
      </c>
    </row>
    <row r="73" spans="1:11">
      <c r="A73" s="42">
        <v>43185</v>
      </c>
      <c r="B73" t="s">
        <v>6</v>
      </c>
      <c r="C73" t="s">
        <v>45</v>
      </c>
      <c r="D73" t="s">
        <v>51</v>
      </c>
      <c r="E73" t="s">
        <v>47</v>
      </c>
      <c r="F73" s="4">
        <v>5.05</v>
      </c>
      <c r="G73" s="10">
        <f>F62</f>
        <v>2.1800000000000002</v>
      </c>
      <c r="H73" s="10">
        <f>Table47[[#This Row],[Price (pounds)]]-Table47[[#This Row],[2009 value]]</f>
        <v>2.8699999999999997</v>
      </c>
      <c r="I73" s="31">
        <f>(Table47[[#This Row],[Workings]]/Table47[[#This Row],[2009 value]])*100</f>
        <v>131.65137614678898</v>
      </c>
      <c r="J73" s="70" t="s">
        <v>408</v>
      </c>
    </row>
    <row r="74" spans="1:11">
      <c r="A74" s="41">
        <v>39909</v>
      </c>
      <c r="B74" t="s">
        <v>7</v>
      </c>
      <c r="C74" t="s">
        <v>45</v>
      </c>
      <c r="D74" t="s">
        <v>48</v>
      </c>
      <c r="E74" t="s">
        <v>52</v>
      </c>
      <c r="F74" s="4">
        <v>5.4</v>
      </c>
      <c r="G74" s="3">
        <f>Table47[[#This Row],[Price (pounds)]]</f>
        <v>5.4</v>
      </c>
      <c r="H74" s="3">
        <f>Table47[[#This Row],[Price (pounds)]]-Table47[[#This Row],[2009 value]]</f>
        <v>0</v>
      </c>
      <c r="I74" s="39">
        <f>(Table47[[#This Row],[Workings]]/Table47[[#This Row],[2009 value]])*100</f>
        <v>0</v>
      </c>
      <c r="J74" s="68" t="s">
        <v>410</v>
      </c>
    </row>
    <row r="75" spans="1:11">
      <c r="A75" s="42">
        <v>40274</v>
      </c>
      <c r="B75" t="s">
        <v>7</v>
      </c>
      <c r="C75" t="s">
        <v>45</v>
      </c>
      <c r="D75" t="s">
        <v>48</v>
      </c>
      <c r="E75" t="s">
        <v>52</v>
      </c>
      <c r="F75" s="4">
        <v>5.22</v>
      </c>
      <c r="G75" s="3">
        <f>F74</f>
        <v>5.4</v>
      </c>
      <c r="H75" s="3">
        <f>Table47[[#This Row],[Price (pounds)]]-Table47[[#This Row],[2009 value]]</f>
        <v>-0.1800000000000006</v>
      </c>
      <c r="I75" s="39">
        <f>(Table47[[#This Row],[Workings]]/Table47[[#This Row],[2009 value]])*100</f>
        <v>-3.3333333333333446</v>
      </c>
      <c r="J75" s="68" t="s">
        <v>410</v>
      </c>
    </row>
    <row r="76" spans="1:11">
      <c r="A76" s="41">
        <v>40637</v>
      </c>
      <c r="B76" t="s">
        <v>7</v>
      </c>
      <c r="C76" t="s">
        <v>45</v>
      </c>
      <c r="D76" t="s">
        <v>48</v>
      </c>
      <c r="E76" t="s">
        <v>52</v>
      </c>
      <c r="F76" s="4">
        <v>5.0199999999999996</v>
      </c>
      <c r="G76" s="10">
        <f>F74</f>
        <v>5.4</v>
      </c>
      <c r="H76" s="10">
        <f>Table47[[#This Row],[Price (pounds)]]-Table47[[#This Row],[2009 value]]</f>
        <v>-0.38000000000000078</v>
      </c>
      <c r="I76" s="31">
        <f>(Table47[[#This Row],[Workings]]/Table47[[#This Row],[2009 value]])*100</f>
        <v>-7.0370370370370514</v>
      </c>
      <c r="J76" s="70" t="s">
        <v>410</v>
      </c>
    </row>
    <row r="77" spans="1:11">
      <c r="A77" s="42">
        <v>41029</v>
      </c>
      <c r="B77" t="s">
        <v>7</v>
      </c>
      <c r="C77" t="s">
        <v>45</v>
      </c>
      <c r="D77" t="s">
        <v>48</v>
      </c>
      <c r="E77" t="s">
        <v>52</v>
      </c>
      <c r="F77" s="4">
        <v>5.83</v>
      </c>
      <c r="G77" s="10">
        <f>F74</f>
        <v>5.4</v>
      </c>
      <c r="H77" s="10">
        <f>Table47[[#This Row],[Price (pounds)]]-Table47[[#This Row],[2009 value]]</f>
        <v>0.42999999999999972</v>
      </c>
      <c r="I77" s="31">
        <f>(Table47[[#This Row],[Workings]]/Table47[[#This Row],[2009 value]])*100</f>
        <v>7.9629629629629575</v>
      </c>
      <c r="J77" s="70" t="s">
        <v>410</v>
      </c>
    </row>
    <row r="78" spans="1:11">
      <c r="A78" s="41">
        <v>41365</v>
      </c>
      <c r="B78" t="s">
        <v>7</v>
      </c>
      <c r="C78" t="s">
        <v>45</v>
      </c>
      <c r="D78" t="s">
        <v>48</v>
      </c>
      <c r="E78" t="s">
        <v>52</v>
      </c>
      <c r="F78" s="4">
        <v>5.9</v>
      </c>
      <c r="G78" s="10">
        <f>F74</f>
        <v>5.4</v>
      </c>
      <c r="H78" s="10">
        <f>Table47[[#This Row],[Price (pounds)]]-Table47[[#This Row],[2009 value]]</f>
        <v>0.5</v>
      </c>
      <c r="I78" s="31">
        <f>(Table47[[#This Row],[Workings]]/Table47[[#This Row],[2009 value]])*100</f>
        <v>9.2592592592592595</v>
      </c>
      <c r="J78" s="70" t="s">
        <v>410</v>
      </c>
    </row>
    <row r="79" spans="1:11">
      <c r="A79" s="43">
        <v>41549</v>
      </c>
      <c r="B79" t="s">
        <v>7</v>
      </c>
      <c r="C79" t="s">
        <v>45</v>
      </c>
      <c r="D79" t="s">
        <v>48</v>
      </c>
      <c r="E79" t="s">
        <v>52</v>
      </c>
      <c r="F79" s="4">
        <v>4.07</v>
      </c>
      <c r="G79" s="10">
        <f>F74</f>
        <v>5.4</v>
      </c>
      <c r="H79" s="10">
        <f>Table47[[#This Row],[Price (pounds)]]-Table47[[#This Row],[2009 value]]</f>
        <v>-1.33</v>
      </c>
      <c r="I79" s="31">
        <f>(Table47[[#This Row],[Workings]]/Table47[[#This Row],[2009 value]])*100</f>
        <v>-24.62962962962963</v>
      </c>
      <c r="J79" s="70" t="s">
        <v>410</v>
      </c>
      <c r="K79" s="18"/>
    </row>
    <row r="80" spans="1:11">
      <c r="A80" s="44">
        <v>41729</v>
      </c>
      <c r="B80" t="s">
        <v>7</v>
      </c>
      <c r="C80" t="s">
        <v>45</v>
      </c>
      <c r="D80" t="s">
        <v>48</v>
      </c>
      <c r="E80" t="s">
        <v>52</v>
      </c>
      <c r="F80" s="4">
        <v>4.07</v>
      </c>
      <c r="G80" s="10">
        <f>F74</f>
        <v>5.4</v>
      </c>
      <c r="H80" s="10">
        <f>Table47[[#This Row],[Price (pounds)]]-Table47[[#This Row],[2009 value]]</f>
        <v>-1.33</v>
      </c>
      <c r="I80" s="31">
        <f>(Table47[[#This Row],[Workings]]/Table47[[#This Row],[2009 value]])*100</f>
        <v>-24.62962962962963</v>
      </c>
      <c r="J80" s="70" t="s">
        <v>410</v>
      </c>
    </row>
    <row r="81" spans="1:11">
      <c r="A81" s="45">
        <v>41914</v>
      </c>
      <c r="B81" t="s">
        <v>7</v>
      </c>
      <c r="C81" t="s">
        <v>45</v>
      </c>
      <c r="D81" t="s">
        <v>48</v>
      </c>
      <c r="E81" t="s">
        <v>52</v>
      </c>
      <c r="F81" s="4">
        <v>2.95</v>
      </c>
      <c r="G81" s="10">
        <f>F74</f>
        <v>5.4</v>
      </c>
      <c r="H81" s="10">
        <f>Table47[[#This Row],[Price (pounds)]]-Table47[[#This Row],[2009 value]]</f>
        <v>-2.4500000000000002</v>
      </c>
      <c r="I81" s="31">
        <f>(Table47[[#This Row],[Workings]]/Table47[[#This Row],[2009 value]])*100</f>
        <v>-45.370370370370374</v>
      </c>
      <c r="J81" s="70" t="s">
        <v>410</v>
      </c>
    </row>
    <row r="82" spans="1:11">
      <c r="A82" s="41">
        <v>42093</v>
      </c>
      <c r="B82" t="s">
        <v>7</v>
      </c>
      <c r="C82" t="s">
        <v>45</v>
      </c>
      <c r="D82" t="s">
        <v>48</v>
      </c>
      <c r="E82" t="s">
        <v>52</v>
      </c>
      <c r="F82" s="4">
        <v>2.95</v>
      </c>
      <c r="G82" s="10">
        <f>F74</f>
        <v>5.4</v>
      </c>
      <c r="H82" s="10">
        <f>Table47[[#This Row],[Price (pounds)]]-Table47[[#This Row],[2009 value]]</f>
        <v>-2.4500000000000002</v>
      </c>
      <c r="I82" s="31">
        <f>(Table47[[#This Row],[Workings]]/Table47[[#This Row],[2009 value]])*100</f>
        <v>-45.370370370370374</v>
      </c>
      <c r="J82" s="70" t="s">
        <v>410</v>
      </c>
    </row>
    <row r="83" spans="1:11">
      <c r="A83" s="42">
        <v>42458</v>
      </c>
      <c r="B83" t="s">
        <v>7</v>
      </c>
      <c r="C83" t="s">
        <v>45</v>
      </c>
      <c r="D83" t="s">
        <v>48</v>
      </c>
      <c r="E83" t="s">
        <v>52</v>
      </c>
      <c r="F83" s="4">
        <v>2.99</v>
      </c>
      <c r="G83" s="10">
        <f>F74</f>
        <v>5.4</v>
      </c>
      <c r="H83" s="10">
        <f>Table47[[#This Row],[Price (pounds)]]-Table47[[#This Row],[2009 value]]</f>
        <v>-2.41</v>
      </c>
      <c r="I83" s="31">
        <f>(Table47[[#This Row],[Workings]]/Table47[[#This Row],[2009 value]])*100</f>
        <v>-44.629629629629633</v>
      </c>
      <c r="J83" s="70" t="s">
        <v>410</v>
      </c>
    </row>
    <row r="84" spans="1:11">
      <c r="A84" s="41">
        <v>42821</v>
      </c>
      <c r="B84" t="s">
        <v>7</v>
      </c>
      <c r="C84" t="s">
        <v>45</v>
      </c>
      <c r="D84" t="s">
        <v>48</v>
      </c>
      <c r="E84" t="s">
        <v>52</v>
      </c>
      <c r="F84" s="4">
        <v>2.97</v>
      </c>
      <c r="G84" s="10">
        <f>F74</f>
        <v>5.4</v>
      </c>
      <c r="H84" s="10">
        <f>Table47[[#This Row],[Price (pounds)]]-Table47[[#This Row],[2009 value]]</f>
        <v>-2.4300000000000002</v>
      </c>
      <c r="I84" s="31">
        <f>(Table47[[#This Row],[Workings]]/Table47[[#This Row],[2009 value]])*100</f>
        <v>-45</v>
      </c>
      <c r="J84" s="70" t="s">
        <v>410</v>
      </c>
    </row>
    <row r="85" spans="1:11">
      <c r="A85" s="42">
        <v>43185</v>
      </c>
      <c r="B85" t="s">
        <v>7</v>
      </c>
      <c r="C85" t="s">
        <v>45</v>
      </c>
      <c r="D85" t="s">
        <v>48</v>
      </c>
      <c r="E85" t="s">
        <v>52</v>
      </c>
      <c r="F85" s="4">
        <v>2.95</v>
      </c>
      <c r="G85" s="10">
        <f>F74</f>
        <v>5.4</v>
      </c>
      <c r="H85" s="10">
        <f>Table47[[#This Row],[Price (pounds)]]-Table47[[#This Row],[2009 value]]</f>
        <v>-2.4500000000000002</v>
      </c>
      <c r="I85" s="31">
        <f>(Table47[[#This Row],[Workings]]/Table47[[#This Row],[2009 value]])*100</f>
        <v>-45.370370370370374</v>
      </c>
      <c r="J85" s="70" t="s">
        <v>410</v>
      </c>
    </row>
    <row r="86" spans="1:11">
      <c r="A86" s="41">
        <v>39909</v>
      </c>
      <c r="B86" t="s">
        <v>8</v>
      </c>
      <c r="C86" t="s">
        <v>45</v>
      </c>
      <c r="D86" t="s">
        <v>51</v>
      </c>
      <c r="E86" t="s">
        <v>52</v>
      </c>
      <c r="F86" s="4">
        <v>5.4</v>
      </c>
      <c r="G86" s="3">
        <f>Table47[[#This Row],[Price (pounds)]]</f>
        <v>5.4</v>
      </c>
      <c r="H86" s="3">
        <f>Table47[[#This Row],[Price (pounds)]]-Table47[[#This Row],[2009 value]]</f>
        <v>0</v>
      </c>
      <c r="I86" s="39">
        <f>(Table47[[#This Row],[Workings]]/Table47[[#This Row],[2009 value]])*100</f>
        <v>0</v>
      </c>
      <c r="J86" s="68" t="s">
        <v>412</v>
      </c>
    </row>
    <row r="87" spans="1:11">
      <c r="A87" s="42">
        <v>40274</v>
      </c>
      <c r="B87" t="s">
        <v>8</v>
      </c>
      <c r="C87" t="s">
        <v>45</v>
      </c>
      <c r="D87" t="s">
        <v>51</v>
      </c>
      <c r="E87" t="s">
        <v>52</v>
      </c>
      <c r="F87" s="4">
        <v>5.22</v>
      </c>
      <c r="G87" s="3">
        <f>F86</f>
        <v>5.4</v>
      </c>
      <c r="H87" s="3">
        <f>Table47[[#This Row],[Price (pounds)]]-Table47[[#This Row],[2009 value]]</f>
        <v>-0.1800000000000006</v>
      </c>
      <c r="I87" s="39">
        <f>(Table47[[#This Row],[Workings]]/Table47[[#This Row],[2009 value]])*100</f>
        <v>-3.3333333333333446</v>
      </c>
      <c r="J87" s="68" t="s">
        <v>412</v>
      </c>
    </row>
    <row r="88" spans="1:11">
      <c r="A88" s="41">
        <v>40637</v>
      </c>
      <c r="B88" t="s">
        <v>8</v>
      </c>
      <c r="C88" t="s">
        <v>45</v>
      </c>
      <c r="D88" t="s">
        <v>51</v>
      </c>
      <c r="E88" t="s">
        <v>52</v>
      </c>
      <c r="F88" s="4">
        <v>5.0199999999999996</v>
      </c>
      <c r="G88" s="10">
        <f>F86</f>
        <v>5.4</v>
      </c>
      <c r="H88" s="10">
        <f>Table47[[#This Row],[Price (pounds)]]-Table47[[#This Row],[2009 value]]</f>
        <v>-0.38000000000000078</v>
      </c>
      <c r="I88" s="31">
        <f>(Table47[[#This Row],[Workings]]/Table47[[#This Row],[2009 value]])*100</f>
        <v>-7.0370370370370514</v>
      </c>
      <c r="J88" s="70" t="s">
        <v>412</v>
      </c>
    </row>
    <row r="89" spans="1:11">
      <c r="A89" s="42">
        <v>41029</v>
      </c>
      <c r="B89" t="s">
        <v>8</v>
      </c>
      <c r="C89" t="s">
        <v>45</v>
      </c>
      <c r="D89" t="s">
        <v>51</v>
      </c>
      <c r="E89" t="s">
        <v>52</v>
      </c>
      <c r="F89" s="4">
        <v>5.83</v>
      </c>
      <c r="G89" s="10">
        <f>F86</f>
        <v>5.4</v>
      </c>
      <c r="H89" s="10">
        <f>Table47[[#This Row],[Price (pounds)]]-Table47[[#This Row],[2009 value]]</f>
        <v>0.42999999999999972</v>
      </c>
      <c r="I89" s="31">
        <f>(Table47[[#This Row],[Workings]]/Table47[[#This Row],[2009 value]])*100</f>
        <v>7.9629629629629575</v>
      </c>
      <c r="J89" s="70" t="s">
        <v>412</v>
      </c>
    </row>
    <row r="90" spans="1:11">
      <c r="A90" s="41">
        <v>41365</v>
      </c>
      <c r="B90" t="s">
        <v>8</v>
      </c>
      <c r="C90" t="s">
        <v>45</v>
      </c>
      <c r="D90" t="s">
        <v>51</v>
      </c>
      <c r="E90" t="s">
        <v>52</v>
      </c>
      <c r="F90" s="4">
        <v>8.43</v>
      </c>
      <c r="G90" s="10">
        <f>F86</f>
        <v>5.4</v>
      </c>
      <c r="H90" s="10">
        <f>Table47[[#This Row],[Price (pounds)]]-Table47[[#This Row],[2009 value]]</f>
        <v>3.0299999999999994</v>
      </c>
      <c r="I90" s="31">
        <f>(Table47[[#This Row],[Workings]]/Table47[[#This Row],[2009 value]])*100</f>
        <v>56.1111111111111</v>
      </c>
      <c r="J90" s="70" t="s">
        <v>412</v>
      </c>
      <c r="K90" s="18"/>
    </row>
    <row r="91" spans="1:11">
      <c r="A91" s="43">
        <v>41549</v>
      </c>
      <c r="B91" t="s">
        <v>8</v>
      </c>
      <c r="C91" t="s">
        <v>45</v>
      </c>
      <c r="D91" t="s">
        <v>51</v>
      </c>
      <c r="E91" t="s">
        <v>52</v>
      </c>
      <c r="F91" s="4">
        <v>8.56</v>
      </c>
      <c r="G91" s="10">
        <f>F86</f>
        <v>5.4</v>
      </c>
      <c r="H91" s="10">
        <f>Table47[[#This Row],[Price (pounds)]]-Table47[[#This Row],[2009 value]]</f>
        <v>3.16</v>
      </c>
      <c r="I91" s="31">
        <f>(Table47[[#This Row],[Workings]]/Table47[[#This Row],[2009 value]])*100</f>
        <v>58.518518518518512</v>
      </c>
      <c r="J91" s="70" t="s">
        <v>412</v>
      </c>
      <c r="K91" s="18"/>
    </row>
    <row r="92" spans="1:11">
      <c r="A92" s="44">
        <v>41729</v>
      </c>
      <c r="B92" t="s">
        <v>8</v>
      </c>
      <c r="C92" t="s">
        <v>45</v>
      </c>
      <c r="D92" t="s">
        <v>51</v>
      </c>
      <c r="E92" t="s">
        <v>52</v>
      </c>
      <c r="F92" s="4">
        <v>8.56</v>
      </c>
      <c r="G92" s="10">
        <f>F86</f>
        <v>5.4</v>
      </c>
      <c r="H92" s="10">
        <f>Table47[[#This Row],[Price (pounds)]]-Table47[[#This Row],[2009 value]]</f>
        <v>3.16</v>
      </c>
      <c r="I92" s="31">
        <f>(Table47[[#This Row],[Workings]]/Table47[[#This Row],[2009 value]])*100</f>
        <v>58.518518518518512</v>
      </c>
      <c r="J92" s="70" t="s">
        <v>412</v>
      </c>
      <c r="K92" s="19"/>
    </row>
    <row r="93" spans="1:11">
      <c r="A93" s="45">
        <v>41914</v>
      </c>
      <c r="B93" t="s">
        <v>8</v>
      </c>
      <c r="C93" t="s">
        <v>45</v>
      </c>
      <c r="D93" t="s">
        <v>51</v>
      </c>
      <c r="E93" t="s">
        <v>52</v>
      </c>
      <c r="F93" s="4">
        <v>8.42</v>
      </c>
      <c r="G93" s="10">
        <f>F86</f>
        <v>5.4</v>
      </c>
      <c r="H93" s="10">
        <f>Table47[[#This Row],[Price (pounds)]]-Table47[[#This Row],[2009 value]]</f>
        <v>3.0199999999999996</v>
      </c>
      <c r="I93" s="31">
        <f>(Table47[[#This Row],[Workings]]/Table47[[#This Row],[2009 value]])*100</f>
        <v>55.92592592592591</v>
      </c>
      <c r="J93" s="70" t="s">
        <v>412</v>
      </c>
    </row>
    <row r="94" spans="1:11">
      <c r="A94" s="41">
        <v>42093</v>
      </c>
      <c r="B94" t="s">
        <v>8</v>
      </c>
      <c r="C94" t="s">
        <v>45</v>
      </c>
      <c r="D94" t="s">
        <v>51</v>
      </c>
      <c r="E94" t="s">
        <v>52</v>
      </c>
      <c r="F94" s="4">
        <v>5.15</v>
      </c>
      <c r="G94" s="10">
        <f>F86</f>
        <v>5.4</v>
      </c>
      <c r="H94" s="10">
        <f>Table47[[#This Row],[Price (pounds)]]-Table47[[#This Row],[2009 value]]</f>
        <v>-0.25</v>
      </c>
      <c r="I94" s="31">
        <f>(Table47[[#This Row],[Workings]]/Table47[[#This Row],[2009 value]])*100</f>
        <v>-4.6296296296296298</v>
      </c>
      <c r="J94" s="70" t="s">
        <v>412</v>
      </c>
    </row>
    <row r="95" spans="1:11">
      <c r="A95" s="42">
        <v>42458</v>
      </c>
      <c r="B95" t="s">
        <v>8</v>
      </c>
      <c r="C95" t="s">
        <v>45</v>
      </c>
      <c r="D95" t="s">
        <v>51</v>
      </c>
      <c r="E95" t="s">
        <v>52</v>
      </c>
      <c r="F95" s="4">
        <v>5.19</v>
      </c>
      <c r="G95" s="10">
        <f>F86</f>
        <v>5.4</v>
      </c>
      <c r="H95" s="10">
        <f>Table47[[#This Row],[Price (pounds)]]-Table47[[#This Row],[2009 value]]</f>
        <v>-0.20999999999999996</v>
      </c>
      <c r="I95" s="31">
        <f>(Table47[[#This Row],[Workings]]/Table47[[#This Row],[2009 value]])*100</f>
        <v>-3.8888888888888884</v>
      </c>
      <c r="J95" s="70" t="s">
        <v>412</v>
      </c>
    </row>
    <row r="96" spans="1:11">
      <c r="A96" s="41">
        <v>42821</v>
      </c>
      <c r="B96" t="s">
        <v>8</v>
      </c>
      <c r="C96" t="s">
        <v>45</v>
      </c>
      <c r="D96" t="s">
        <v>51</v>
      </c>
      <c r="E96" t="s">
        <v>52</v>
      </c>
      <c r="F96" s="4">
        <v>5.12</v>
      </c>
      <c r="G96" s="10">
        <f>F86</f>
        <v>5.4</v>
      </c>
      <c r="H96" s="10">
        <f>Table47[[#This Row],[Price (pounds)]]-Table47[[#This Row],[2009 value]]</f>
        <v>-0.28000000000000025</v>
      </c>
      <c r="I96" s="31">
        <f>(Table47[[#This Row],[Workings]]/Table47[[#This Row],[2009 value]])*100</f>
        <v>-5.1851851851851896</v>
      </c>
      <c r="J96" s="70" t="s">
        <v>412</v>
      </c>
    </row>
    <row r="97" spans="1:10">
      <c r="A97" s="42">
        <v>43185</v>
      </c>
      <c r="B97" t="s">
        <v>8</v>
      </c>
      <c r="C97" t="s">
        <v>45</v>
      </c>
      <c r="D97" t="s">
        <v>51</v>
      </c>
      <c r="E97" t="s">
        <v>52</v>
      </c>
      <c r="F97" s="10">
        <v>5.05</v>
      </c>
      <c r="G97" s="10">
        <f>F86</f>
        <v>5.4</v>
      </c>
      <c r="H97" s="10">
        <f>Table47[[#This Row],[Price (pounds)]]-Table47[[#This Row],[2009 value]]</f>
        <v>-0.35000000000000053</v>
      </c>
      <c r="I97" s="31">
        <f>(Table47[[#This Row],[Workings]]/Table47[[#This Row],[2009 value]])*100</f>
        <v>-6.4814814814814907</v>
      </c>
      <c r="J97" s="70" t="s">
        <v>412</v>
      </c>
    </row>
  </sheetData>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N36"/>
  <sheetViews>
    <sheetView topLeftCell="A9" workbookViewId="0">
      <selection activeCell="D30" sqref="D30"/>
    </sheetView>
  </sheetViews>
  <sheetFormatPr defaultRowHeight="14.25"/>
  <cols>
    <col min="1" max="1" width="13.796875" bestFit="1" customWidth="1"/>
    <col min="2" max="2" width="43.06640625" bestFit="1" customWidth="1"/>
    <col min="3" max="3" width="9.06640625" style="15"/>
    <col min="4" max="4" width="9.73046875" style="15" customWidth="1"/>
    <col min="5" max="5" width="10.73046875" bestFit="1" customWidth="1"/>
  </cols>
  <sheetData>
    <row r="1" spans="1:9">
      <c r="A1" s="1" t="s">
        <v>25</v>
      </c>
      <c r="B1" s="1" t="s">
        <v>67</v>
      </c>
      <c r="C1" s="14" t="s">
        <v>355</v>
      </c>
      <c r="D1" s="14" t="s">
        <v>356</v>
      </c>
      <c r="E1" s="1" t="s">
        <v>404</v>
      </c>
      <c r="F1" s="5"/>
    </row>
    <row r="2" spans="1:9" s="8" customFormat="1">
      <c r="A2" s="36" t="s">
        <v>343</v>
      </c>
      <c r="B2" s="25" t="s">
        <v>26</v>
      </c>
      <c r="C2" s="5">
        <v>1620.224608426</v>
      </c>
      <c r="D2" s="5">
        <v>1114.6184919018465</v>
      </c>
      <c r="E2" s="9">
        <v>3</v>
      </c>
    </row>
    <row r="3" spans="1:9">
      <c r="A3" s="36" t="s">
        <v>342</v>
      </c>
      <c r="B3" s="25" t="s">
        <v>26</v>
      </c>
      <c r="C3" s="5">
        <v>1395.2907553061605</v>
      </c>
      <c r="D3" s="5">
        <v>1153.9691384427147</v>
      </c>
      <c r="E3" s="9">
        <v>3</v>
      </c>
      <c r="F3" s="8"/>
      <c r="G3" s="8"/>
      <c r="H3" s="8"/>
      <c r="I3" s="8"/>
    </row>
    <row r="4" spans="1:9">
      <c r="A4" s="36" t="s">
        <v>341</v>
      </c>
      <c r="B4" s="25" t="s">
        <v>26</v>
      </c>
      <c r="C4" s="5">
        <v>1320.478710481</v>
      </c>
      <c r="D4" s="5">
        <v>1143.752570559348</v>
      </c>
      <c r="E4" s="9">
        <v>3</v>
      </c>
      <c r="F4" s="8"/>
      <c r="G4" s="8"/>
      <c r="H4" s="8"/>
      <c r="I4" s="8"/>
    </row>
    <row r="5" spans="1:9">
      <c r="A5" s="36" t="s">
        <v>340</v>
      </c>
      <c r="B5" s="25" t="s">
        <v>26</v>
      </c>
      <c r="C5" s="5">
        <v>1225.5163778809997</v>
      </c>
      <c r="D5" s="53">
        <v>1047.6622613625207</v>
      </c>
      <c r="E5" s="9">
        <v>3</v>
      </c>
      <c r="F5" s="8"/>
      <c r="G5" s="8"/>
      <c r="H5" s="8"/>
      <c r="I5" s="8"/>
    </row>
    <row r="6" spans="1:9">
      <c r="A6" s="36" t="s">
        <v>339</v>
      </c>
      <c r="B6" s="25" t="s">
        <v>26</v>
      </c>
      <c r="C6" s="5">
        <v>1140.255122881</v>
      </c>
      <c r="D6" s="54">
        <v>991.25922282493889</v>
      </c>
      <c r="E6" s="9">
        <v>3</v>
      </c>
      <c r="F6" s="8"/>
      <c r="G6" s="8"/>
      <c r="H6" s="8"/>
      <c r="I6" s="8"/>
    </row>
    <row r="7" spans="1:9">
      <c r="A7" s="37" t="s">
        <v>344</v>
      </c>
      <c r="B7" s="25" t="s">
        <v>26</v>
      </c>
      <c r="C7" s="55">
        <v>1032.204</v>
      </c>
      <c r="D7" s="54">
        <v>943.07730000000004</v>
      </c>
      <c r="E7" s="9">
        <v>3</v>
      </c>
      <c r="F7" s="8"/>
      <c r="G7" s="8"/>
      <c r="H7" s="8"/>
      <c r="I7" s="8"/>
    </row>
    <row r="8" spans="1:9">
      <c r="A8" s="72" t="s">
        <v>399</v>
      </c>
      <c r="B8" s="25" t="s">
        <v>26</v>
      </c>
      <c r="C8" s="55">
        <v>960</v>
      </c>
      <c r="D8" s="54">
        <v>926</v>
      </c>
      <c r="E8" s="9">
        <v>3</v>
      </c>
      <c r="F8" s="8"/>
      <c r="G8" s="8"/>
      <c r="H8" s="8"/>
      <c r="I8" s="8"/>
    </row>
    <row r="9" spans="1:9">
      <c r="A9" s="36" t="s">
        <v>343</v>
      </c>
      <c r="B9" s="25" t="s">
        <v>27</v>
      </c>
      <c r="C9" s="5">
        <v>1687.5650464289999</v>
      </c>
      <c r="D9" s="5">
        <v>757.77993454887928</v>
      </c>
      <c r="E9" s="9">
        <v>4</v>
      </c>
      <c r="F9" s="8"/>
      <c r="G9" s="8"/>
      <c r="H9" s="8"/>
      <c r="I9" s="8"/>
    </row>
    <row r="10" spans="1:9">
      <c r="A10" s="36" t="s">
        <v>342</v>
      </c>
      <c r="B10" s="25" t="s">
        <v>27</v>
      </c>
      <c r="C10" s="5">
        <v>1560.7449052850927</v>
      </c>
      <c r="D10" s="5">
        <v>794.09474286582679</v>
      </c>
      <c r="E10" s="9">
        <v>4</v>
      </c>
      <c r="F10" s="8"/>
      <c r="G10" s="8"/>
      <c r="H10" s="8"/>
      <c r="I10" s="8"/>
    </row>
    <row r="11" spans="1:9">
      <c r="A11" s="36" t="s">
        <v>341</v>
      </c>
      <c r="B11" s="25" t="s">
        <v>27</v>
      </c>
      <c r="C11" s="5">
        <v>1515.4294611339999</v>
      </c>
      <c r="D11" s="5">
        <v>915.18345989065199</v>
      </c>
      <c r="E11" s="9">
        <v>4</v>
      </c>
      <c r="F11" s="8"/>
      <c r="G11" s="8"/>
      <c r="H11" s="8"/>
      <c r="I11" s="8"/>
    </row>
    <row r="12" spans="1:9">
      <c r="A12" s="36" t="s">
        <v>340</v>
      </c>
      <c r="B12" s="25" t="s">
        <v>27</v>
      </c>
      <c r="C12" s="5">
        <v>1470.0549254780003</v>
      </c>
      <c r="D12" s="53">
        <v>929.65416713747913</v>
      </c>
      <c r="E12" s="9">
        <v>4</v>
      </c>
      <c r="F12" s="8"/>
      <c r="G12" s="8"/>
      <c r="H12" s="8"/>
      <c r="I12" s="8"/>
    </row>
    <row r="13" spans="1:9">
      <c r="A13" s="36" t="s">
        <v>339</v>
      </c>
      <c r="B13" s="25" t="s">
        <v>27</v>
      </c>
      <c r="C13" s="5">
        <v>1382.2969765900002</v>
      </c>
      <c r="D13" s="54">
        <v>903.58700785506107</v>
      </c>
      <c r="E13" s="9">
        <v>4</v>
      </c>
      <c r="F13" s="8"/>
      <c r="G13" s="8"/>
      <c r="H13" s="8"/>
      <c r="I13" s="8"/>
    </row>
    <row r="14" spans="1:9">
      <c r="A14" s="37" t="s">
        <v>344</v>
      </c>
      <c r="B14" s="25" t="s">
        <v>27</v>
      </c>
      <c r="C14" s="55">
        <v>1307.2760000000001</v>
      </c>
      <c r="D14" s="54">
        <v>904.84230000000002</v>
      </c>
      <c r="E14" s="9">
        <v>4</v>
      </c>
      <c r="F14" s="8"/>
      <c r="G14" s="8"/>
      <c r="H14" s="8"/>
      <c r="I14" s="8"/>
    </row>
    <row r="15" spans="1:9">
      <c r="A15" s="72" t="s">
        <v>399</v>
      </c>
      <c r="B15" s="25" t="s">
        <v>27</v>
      </c>
      <c r="C15" s="55">
        <v>1191</v>
      </c>
      <c r="D15" s="54">
        <v>880</v>
      </c>
      <c r="E15" s="9">
        <v>4</v>
      </c>
      <c r="F15" s="8"/>
      <c r="G15" s="8"/>
      <c r="H15" s="8"/>
      <c r="I15" s="8"/>
    </row>
    <row r="16" spans="1:9">
      <c r="A16" s="36" t="s">
        <v>343</v>
      </c>
      <c r="B16" s="26" t="s">
        <v>28</v>
      </c>
      <c r="C16" s="5">
        <v>7193.2624469249995</v>
      </c>
      <c r="D16" s="5">
        <v>1321.322840281191</v>
      </c>
      <c r="E16" s="9">
        <v>1</v>
      </c>
      <c r="F16" s="8"/>
      <c r="G16" s="8"/>
      <c r="H16" s="8"/>
      <c r="I16" s="8"/>
    </row>
    <row r="17" spans="1:14">
      <c r="A17" s="36" t="s">
        <v>342</v>
      </c>
      <c r="B17" s="26" t="s">
        <v>28</v>
      </c>
      <c r="C17" s="5">
        <v>7239</v>
      </c>
      <c r="D17" s="5">
        <v>1486</v>
      </c>
      <c r="E17" s="9">
        <v>1</v>
      </c>
      <c r="F17" s="8"/>
      <c r="G17" s="8"/>
      <c r="H17" s="8"/>
      <c r="I17" s="8"/>
    </row>
    <row r="18" spans="1:14">
      <c r="A18" s="36" t="s">
        <v>341</v>
      </c>
      <c r="B18" s="26" t="s">
        <v>28</v>
      </c>
      <c r="C18" s="5">
        <v>7166.9651429999994</v>
      </c>
      <c r="D18" s="5">
        <v>1498.1167741499999</v>
      </c>
      <c r="E18" s="9">
        <v>1</v>
      </c>
      <c r="F18" s="8"/>
      <c r="G18" s="8"/>
      <c r="H18" s="8"/>
      <c r="I18" s="8"/>
    </row>
    <row r="19" spans="1:14">
      <c r="A19" s="36" t="s">
        <v>340</v>
      </c>
      <c r="B19" s="26" t="s">
        <v>28</v>
      </c>
      <c r="C19" s="5">
        <v>7075.3267169999999</v>
      </c>
      <c r="D19" s="5">
        <v>1517.0919304500001</v>
      </c>
      <c r="E19" s="9">
        <v>1</v>
      </c>
      <c r="F19" s="8"/>
      <c r="G19" s="8"/>
      <c r="H19" s="8"/>
      <c r="I19" s="8"/>
    </row>
    <row r="20" spans="1:14">
      <c r="A20" s="36" t="s">
        <v>339</v>
      </c>
      <c r="B20" s="26" t="s">
        <v>28</v>
      </c>
      <c r="C20" s="5">
        <v>7118.4191780000001</v>
      </c>
      <c r="D20" s="5">
        <v>1547.7463694500002</v>
      </c>
      <c r="E20" s="9">
        <v>1</v>
      </c>
      <c r="F20" s="8"/>
      <c r="G20" s="8"/>
      <c r="H20" s="8"/>
      <c r="I20" s="8"/>
    </row>
    <row r="21" spans="1:14">
      <c r="A21" s="37" t="s">
        <v>344</v>
      </c>
      <c r="B21" s="26" t="s">
        <v>28</v>
      </c>
      <c r="C21" s="55">
        <v>7080.6559999999999</v>
      </c>
      <c r="D21" s="55">
        <v>1546.9896000000001</v>
      </c>
      <c r="E21" s="9">
        <v>1</v>
      </c>
      <c r="F21" s="8"/>
      <c r="G21" s="8"/>
      <c r="H21" s="8"/>
      <c r="I21" s="8"/>
    </row>
    <row r="22" spans="1:14">
      <c r="A22" s="71" t="s">
        <v>399</v>
      </c>
      <c r="B22" s="26" t="s">
        <v>28</v>
      </c>
      <c r="C22" s="55">
        <v>6992</v>
      </c>
      <c r="D22" s="55">
        <v>1546</v>
      </c>
      <c r="E22" s="73">
        <v>1</v>
      </c>
      <c r="F22" s="8"/>
      <c r="G22" s="8"/>
      <c r="H22" s="8"/>
      <c r="I22" s="8"/>
    </row>
    <row r="23" spans="1:14">
      <c r="A23" s="36" t="s">
        <v>343</v>
      </c>
      <c r="B23" s="26" t="s">
        <v>85</v>
      </c>
      <c r="C23" s="5">
        <v>4531.9066410740006</v>
      </c>
      <c r="D23" s="5">
        <v>2154.2547271694598</v>
      </c>
      <c r="E23" s="9">
        <v>2</v>
      </c>
      <c r="F23" s="8"/>
      <c r="G23" s="8"/>
      <c r="H23" s="8"/>
      <c r="I23" s="8"/>
    </row>
    <row r="24" spans="1:14">
      <c r="A24" s="36" t="s">
        <v>342</v>
      </c>
      <c r="B24" s="26" t="s">
        <v>85</v>
      </c>
      <c r="C24" s="5">
        <v>3798.1389844498117</v>
      </c>
      <c r="D24" s="5">
        <v>2199.2568666109419</v>
      </c>
      <c r="E24" s="9">
        <v>2</v>
      </c>
      <c r="F24" s="8"/>
      <c r="G24" s="8"/>
      <c r="H24" s="8"/>
      <c r="I24" s="8"/>
      <c r="M24" s="1"/>
      <c r="N24" s="5"/>
    </row>
    <row r="25" spans="1:14">
      <c r="A25" s="36" t="s">
        <v>341</v>
      </c>
      <c r="B25" s="26" t="s">
        <v>85</v>
      </c>
      <c r="C25" s="5">
        <v>3510.2845521129993</v>
      </c>
      <c r="D25" s="5">
        <v>2177.0806984700002</v>
      </c>
      <c r="E25" s="9">
        <v>2</v>
      </c>
      <c r="F25" s="8"/>
      <c r="G25" s="8"/>
      <c r="H25" s="8"/>
      <c r="I25" s="8"/>
    </row>
    <row r="26" spans="1:14">
      <c r="A26" s="36" t="s">
        <v>340</v>
      </c>
      <c r="B26" s="26" t="s">
        <v>85</v>
      </c>
      <c r="C26" s="5">
        <v>3284.2139051719992</v>
      </c>
      <c r="D26" s="53">
        <v>2169.8631815099998</v>
      </c>
      <c r="E26" s="9">
        <v>2</v>
      </c>
      <c r="F26" s="8"/>
      <c r="G26" s="8"/>
      <c r="H26" s="8"/>
      <c r="I26" s="8"/>
    </row>
    <row r="27" spans="1:14">
      <c r="A27" s="36" t="s">
        <v>339</v>
      </c>
      <c r="B27" s="26" t="s">
        <v>85</v>
      </c>
      <c r="C27" s="5">
        <v>3043.1408750649994</v>
      </c>
      <c r="D27" s="54">
        <v>2149.8903086599998</v>
      </c>
      <c r="E27" s="9">
        <v>2</v>
      </c>
      <c r="F27" s="8"/>
      <c r="G27" s="8"/>
      <c r="H27" s="8"/>
      <c r="I27" s="8"/>
    </row>
    <row r="28" spans="1:14">
      <c r="A28" s="37" t="s">
        <v>344</v>
      </c>
      <c r="B28" s="26" t="s">
        <v>85</v>
      </c>
      <c r="C28" s="55">
        <v>2697.9369999999999</v>
      </c>
      <c r="D28" s="54">
        <v>2109.3087</v>
      </c>
      <c r="E28" s="9">
        <v>2</v>
      </c>
      <c r="F28" s="8"/>
      <c r="G28" s="8"/>
      <c r="H28" s="8"/>
      <c r="I28" s="8"/>
    </row>
    <row r="29" spans="1:14">
      <c r="A29" s="71" t="s">
        <v>399</v>
      </c>
      <c r="B29" s="26" t="s">
        <v>85</v>
      </c>
      <c r="C29" s="55">
        <v>2454</v>
      </c>
      <c r="D29" s="54">
        <v>2118</v>
      </c>
      <c r="E29" s="9">
        <v>2</v>
      </c>
      <c r="F29" s="8"/>
      <c r="G29" s="8"/>
      <c r="H29" s="8"/>
      <c r="I29" s="8"/>
    </row>
    <row r="30" spans="1:14">
      <c r="A30" s="36" t="s">
        <v>343</v>
      </c>
      <c r="B30" s="1" t="s">
        <v>31</v>
      </c>
      <c r="C30" s="5">
        <v>4468.0412571460001</v>
      </c>
      <c r="D30" s="5">
        <v>1493.1608146942281</v>
      </c>
      <c r="E30" s="9">
        <v>5</v>
      </c>
      <c r="F30" s="8"/>
      <c r="G30" s="8"/>
      <c r="H30" s="8"/>
      <c r="I30" s="8"/>
    </row>
    <row r="31" spans="1:14">
      <c r="A31" s="36" t="s">
        <v>342</v>
      </c>
      <c r="B31" s="1" t="s">
        <v>31</v>
      </c>
      <c r="C31" s="5">
        <v>4485.8253549589353</v>
      </c>
      <c r="D31" s="5">
        <v>1607.6792520805166</v>
      </c>
      <c r="E31" s="9">
        <v>5</v>
      </c>
      <c r="F31" s="8"/>
      <c r="G31" s="8"/>
      <c r="H31" s="8"/>
      <c r="I31" s="8"/>
    </row>
    <row r="32" spans="1:14">
      <c r="A32" s="36" t="s">
        <v>341</v>
      </c>
      <c r="B32" s="1" t="s">
        <v>31</v>
      </c>
      <c r="C32" s="5">
        <v>4166.8421332720027</v>
      </c>
      <c r="D32" s="5">
        <v>1637.8664969299998</v>
      </c>
      <c r="E32" s="9">
        <v>5</v>
      </c>
      <c r="F32" s="8"/>
      <c r="G32" s="8"/>
      <c r="H32" s="8"/>
      <c r="I32" s="8"/>
    </row>
    <row r="33" spans="1:9">
      <c r="A33" s="36" t="s">
        <v>340</v>
      </c>
      <c r="B33" s="1" t="s">
        <v>31</v>
      </c>
      <c r="C33" s="5">
        <v>4331.8880744690014</v>
      </c>
      <c r="D33" s="5">
        <v>1662.7284595400006</v>
      </c>
      <c r="E33" s="9">
        <v>5</v>
      </c>
      <c r="F33" s="8"/>
      <c r="G33" s="8"/>
      <c r="H33" s="8"/>
      <c r="I33" s="8"/>
    </row>
    <row r="34" spans="1:9">
      <c r="A34" s="36" t="s">
        <v>339</v>
      </c>
      <c r="B34" s="1" t="s">
        <v>31</v>
      </c>
      <c r="C34" s="5">
        <v>4117.8878474640005</v>
      </c>
      <c r="D34" s="5">
        <v>1627.5170912100002</v>
      </c>
      <c r="E34" s="9">
        <v>5</v>
      </c>
      <c r="F34" s="8"/>
      <c r="G34" s="8"/>
      <c r="H34" s="8"/>
      <c r="I34" s="8"/>
    </row>
    <row r="35" spans="1:9">
      <c r="A35" s="37" t="s">
        <v>344</v>
      </c>
      <c r="B35" s="1" t="s">
        <v>31</v>
      </c>
      <c r="C35" s="55">
        <v>3991.9270000000001</v>
      </c>
      <c r="D35" s="55">
        <v>1677.7819999999999</v>
      </c>
      <c r="E35" s="9">
        <v>5</v>
      </c>
      <c r="F35" s="8"/>
      <c r="G35" s="8"/>
      <c r="H35" s="8"/>
      <c r="I35" s="8"/>
    </row>
    <row r="36" spans="1:9">
      <c r="A36" s="71" t="s">
        <v>399</v>
      </c>
      <c r="B36" s="1" t="s">
        <v>31</v>
      </c>
      <c r="C36" s="5">
        <v>4067</v>
      </c>
      <c r="D36" s="5">
        <v>1651</v>
      </c>
      <c r="E36" s="1">
        <v>5</v>
      </c>
    </row>
  </sheetData>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E28"/>
  <sheetViews>
    <sheetView workbookViewId="0">
      <selection activeCell="D21" sqref="D21"/>
    </sheetView>
  </sheetViews>
  <sheetFormatPr defaultRowHeight="14.25"/>
  <cols>
    <col min="1" max="1" width="9.796875" bestFit="1" customWidth="1"/>
    <col min="2" max="2" width="17.59765625" style="29" bestFit="1" customWidth="1"/>
    <col min="3" max="3" width="17.59765625" style="15" customWidth="1"/>
    <col min="4" max="4" width="9.73046875" style="15" customWidth="1"/>
    <col min="5" max="5" width="10.59765625" bestFit="1" customWidth="1"/>
    <col min="9" max="9" width="14.73046875" bestFit="1" customWidth="1"/>
    <col min="11" max="11" width="12" bestFit="1" customWidth="1"/>
    <col min="12" max="16" width="10.59765625" bestFit="1" customWidth="1"/>
  </cols>
  <sheetData>
    <row r="1" spans="1:5">
      <c r="A1" s="27" t="s">
        <v>25</v>
      </c>
      <c r="B1" s="28" t="s">
        <v>69</v>
      </c>
      <c r="C1" s="14" t="s">
        <v>355</v>
      </c>
      <c r="D1" s="14" t="s">
        <v>356</v>
      </c>
      <c r="E1" t="s">
        <v>404</v>
      </c>
    </row>
    <row r="2" spans="1:5">
      <c r="A2" s="36" t="s">
        <v>343</v>
      </c>
      <c r="B2" s="28" t="s">
        <v>29</v>
      </c>
      <c r="C2" s="49">
        <v>14330.330251388003</v>
      </c>
      <c r="D2" s="49">
        <v>3914.2636612100005</v>
      </c>
      <c r="E2" s="30">
        <v>1</v>
      </c>
    </row>
    <row r="3" spans="1:5">
      <c r="A3" s="36" t="s">
        <v>342</v>
      </c>
      <c r="B3" s="28" t="s">
        <v>29</v>
      </c>
      <c r="C3" s="49">
        <v>13172.001157609</v>
      </c>
      <c r="D3" s="49">
        <v>4019.7933575321595</v>
      </c>
      <c r="E3" s="30">
        <v>1</v>
      </c>
    </row>
    <row r="4" spans="1:5">
      <c r="A4" s="36" t="s">
        <v>341</v>
      </c>
      <c r="B4" s="28" t="s">
        <v>29</v>
      </c>
      <c r="C4" s="50">
        <v>12699.105095962997</v>
      </c>
      <c r="D4" s="49">
        <v>4076.1382695199991</v>
      </c>
      <c r="E4" s="30">
        <v>1</v>
      </c>
    </row>
    <row r="5" spans="1:5">
      <c r="A5" s="36" t="s">
        <v>340</v>
      </c>
      <c r="B5" s="28" t="s">
        <v>29</v>
      </c>
      <c r="C5" s="50">
        <v>12463.676057958997</v>
      </c>
      <c r="D5" s="49">
        <v>4048.5567016300001</v>
      </c>
      <c r="E5" s="30">
        <v>1</v>
      </c>
    </row>
    <row r="6" spans="1:5">
      <c r="A6" s="36" t="s">
        <v>339</v>
      </c>
      <c r="B6" s="28" t="s">
        <v>29</v>
      </c>
      <c r="C6" s="49">
        <v>12037.147979223</v>
      </c>
      <c r="D6" s="49">
        <v>3968.9470244699996</v>
      </c>
      <c r="E6" s="30">
        <v>1</v>
      </c>
    </row>
    <row r="7" spans="1:5">
      <c r="A7" s="38" t="s">
        <v>344</v>
      </c>
      <c r="B7" s="28" t="s">
        <v>29</v>
      </c>
      <c r="C7" s="49">
        <v>11432.12</v>
      </c>
      <c r="D7" s="49">
        <v>3835.86</v>
      </c>
      <c r="E7" s="30">
        <v>1</v>
      </c>
    </row>
    <row r="8" spans="1:5">
      <c r="A8" s="74" t="s">
        <v>399</v>
      </c>
      <c r="B8" s="28" t="s">
        <v>29</v>
      </c>
      <c r="C8" s="49">
        <v>10851</v>
      </c>
      <c r="D8" s="49">
        <v>3699</v>
      </c>
      <c r="E8" s="30">
        <v>1</v>
      </c>
    </row>
    <row r="9" spans="1:5">
      <c r="A9" s="36" t="s">
        <v>343</v>
      </c>
      <c r="B9" s="28" t="s">
        <v>30</v>
      </c>
      <c r="C9" s="49">
        <v>784.325762016</v>
      </c>
      <c r="D9" s="49">
        <v>1700.63893506</v>
      </c>
      <c r="E9" s="30">
        <v>2</v>
      </c>
    </row>
    <row r="10" spans="1:5">
      <c r="A10" s="36" t="s">
        <v>342</v>
      </c>
      <c r="B10" s="28" t="s">
        <v>30</v>
      </c>
      <c r="C10" s="49">
        <v>836.27515121465285</v>
      </c>
      <c r="D10" s="49">
        <v>1944.177592524047</v>
      </c>
      <c r="E10" s="30">
        <v>2</v>
      </c>
    </row>
    <row r="11" spans="1:5">
      <c r="A11" s="36" t="s">
        <v>341</v>
      </c>
      <c r="B11" s="28" t="s">
        <v>30</v>
      </c>
      <c r="C11" s="49">
        <v>826.10065976499993</v>
      </c>
      <c r="D11" s="49">
        <v>2088.9553547799997</v>
      </c>
      <c r="E11" s="30">
        <v>2</v>
      </c>
    </row>
    <row r="12" spans="1:5">
      <c r="A12" s="36" t="s">
        <v>340</v>
      </c>
      <c r="B12" s="28" t="s">
        <v>30</v>
      </c>
      <c r="C12" s="49">
        <v>816.85525357200004</v>
      </c>
      <c r="D12" s="49">
        <v>2053.8076681400003</v>
      </c>
      <c r="E12" s="30">
        <v>2</v>
      </c>
    </row>
    <row r="13" spans="1:5">
      <c r="A13" s="36" t="s">
        <v>339</v>
      </c>
      <c r="B13" s="28" t="s">
        <v>30</v>
      </c>
      <c r="C13" s="49">
        <v>822.01224031300012</v>
      </c>
      <c r="D13" s="49">
        <v>2059.3036158399996</v>
      </c>
      <c r="E13" s="30">
        <v>2</v>
      </c>
    </row>
    <row r="14" spans="1:5">
      <c r="A14" s="38" t="s">
        <v>344</v>
      </c>
      <c r="B14" s="28" t="s">
        <v>30</v>
      </c>
      <c r="C14" s="49">
        <v>857.22</v>
      </c>
      <c r="D14" s="49">
        <v>2149.2600000000002</v>
      </c>
      <c r="E14" s="30">
        <v>2</v>
      </c>
    </row>
    <row r="15" spans="1:5">
      <c r="A15" s="74" t="s">
        <v>399</v>
      </c>
      <c r="B15" s="28" t="s">
        <v>30</v>
      </c>
      <c r="C15" s="49">
        <v>892</v>
      </c>
      <c r="D15" s="49">
        <v>2254</v>
      </c>
      <c r="E15" s="30">
        <v>2</v>
      </c>
    </row>
    <row r="16" spans="1:5">
      <c r="A16" s="36" t="s">
        <v>343</v>
      </c>
      <c r="B16" s="28" t="s">
        <v>86</v>
      </c>
      <c r="C16" s="51">
        <v>4386.3439865959972</v>
      </c>
      <c r="D16" s="50">
        <v>1226.2342123256039</v>
      </c>
      <c r="E16" s="30">
        <v>3</v>
      </c>
    </row>
    <row r="17" spans="1:5">
      <c r="A17" s="36" t="s">
        <v>342</v>
      </c>
      <c r="B17" s="28" t="s">
        <v>86</v>
      </c>
      <c r="C17" s="52">
        <v>4470.7236911763466</v>
      </c>
      <c r="D17" s="50">
        <v>1277.0290499437933</v>
      </c>
      <c r="E17" s="30">
        <v>3</v>
      </c>
    </row>
    <row r="18" spans="1:5">
      <c r="A18" s="36" t="s">
        <v>341</v>
      </c>
      <c r="B18" s="28" t="s">
        <v>86</v>
      </c>
      <c r="C18" s="50">
        <v>4154.7942442720032</v>
      </c>
      <c r="D18" s="50">
        <v>1206.9063757000013</v>
      </c>
      <c r="E18" s="30">
        <v>3</v>
      </c>
    </row>
    <row r="19" spans="1:5">
      <c r="A19" s="36" t="s">
        <v>340</v>
      </c>
      <c r="B19" s="28" t="s">
        <v>86</v>
      </c>
      <c r="C19" s="50">
        <v>4106.4686884690018</v>
      </c>
      <c r="D19" s="50">
        <v>1224.6356302299992</v>
      </c>
      <c r="E19" s="30">
        <v>3</v>
      </c>
    </row>
    <row r="20" spans="1:5">
      <c r="A20" s="36" t="s">
        <v>339</v>
      </c>
      <c r="B20" s="28" t="s">
        <v>86</v>
      </c>
      <c r="C20" s="50">
        <v>3942.839780463999</v>
      </c>
      <c r="D20" s="50">
        <v>1191.7493596900003</v>
      </c>
      <c r="E20" s="30">
        <v>3</v>
      </c>
    </row>
    <row r="21" spans="1:5">
      <c r="A21" s="38" t="s">
        <v>344</v>
      </c>
      <c r="B21" s="28" t="s">
        <v>86</v>
      </c>
      <c r="C21" s="50">
        <v>3820.66</v>
      </c>
      <c r="D21" s="50">
        <v>1196.8800000000001</v>
      </c>
      <c r="E21" s="30">
        <v>3</v>
      </c>
    </row>
    <row r="22" spans="1:5">
      <c r="A22" s="36" t="s">
        <v>399</v>
      </c>
      <c r="B22" s="28" t="s">
        <v>86</v>
      </c>
      <c r="C22" s="50">
        <v>3922</v>
      </c>
      <c r="D22" s="50">
        <v>1168</v>
      </c>
      <c r="E22" s="30">
        <v>3</v>
      </c>
    </row>
    <row r="23" spans="1:5">
      <c r="B23"/>
    </row>
    <row r="24" spans="1:5">
      <c r="B24"/>
    </row>
    <row r="25" spans="1:5">
      <c r="B25"/>
    </row>
    <row r="26" spans="1:5">
      <c r="B26"/>
    </row>
    <row r="27" spans="1:5">
      <c r="B27"/>
    </row>
    <row r="28" spans="1:5">
      <c r="B28"/>
    </row>
  </sheetData>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L29"/>
  <sheetViews>
    <sheetView workbookViewId="0">
      <selection activeCell="H27" sqref="H27"/>
    </sheetView>
  </sheetViews>
  <sheetFormatPr defaultRowHeight="14.25"/>
  <cols>
    <col min="1" max="1" width="9.796875" style="1" bestFit="1" customWidth="1"/>
    <col min="2" max="2" width="22.06640625" bestFit="1" customWidth="1"/>
    <col min="3" max="3" width="9.265625" style="56" bestFit="1" customWidth="1"/>
    <col min="4" max="4" width="9.73046875" style="5" customWidth="1"/>
    <col min="7" max="7" width="21" bestFit="1" customWidth="1"/>
    <col min="8" max="8" width="16.265625" bestFit="1" customWidth="1"/>
  </cols>
  <sheetData>
    <row r="1" spans="1:12">
      <c r="A1" s="1" t="s">
        <v>25</v>
      </c>
      <c r="B1" t="s">
        <v>43</v>
      </c>
      <c r="C1" s="14" t="s">
        <v>355</v>
      </c>
      <c r="D1" s="14" t="s">
        <v>356</v>
      </c>
      <c r="E1" s="11" t="s">
        <v>404</v>
      </c>
    </row>
    <row r="2" spans="1:12">
      <c r="A2" s="36" t="s">
        <v>343</v>
      </c>
      <c r="B2" s="11" t="s">
        <v>22</v>
      </c>
      <c r="C2" s="56">
        <v>7137</v>
      </c>
      <c r="D2" s="5">
        <v>2785.9800838574424</v>
      </c>
      <c r="E2">
        <v>2</v>
      </c>
      <c r="F2" s="11"/>
      <c r="G2" s="11"/>
      <c r="H2" s="11"/>
      <c r="I2" s="11"/>
      <c r="K2" s="12"/>
    </row>
    <row r="3" spans="1:12">
      <c r="A3" s="36" t="s">
        <v>342</v>
      </c>
      <c r="B3" s="11" t="s">
        <v>22</v>
      </c>
      <c r="C3" s="57">
        <v>5936</v>
      </c>
      <c r="D3" s="5">
        <v>2652.8797145769627</v>
      </c>
      <c r="E3">
        <v>2</v>
      </c>
      <c r="F3" s="11"/>
      <c r="G3" s="11"/>
      <c r="H3" s="11"/>
      <c r="I3" s="11"/>
      <c r="K3" s="12"/>
      <c r="L3" s="13"/>
    </row>
    <row r="4" spans="1:12">
      <c r="A4" s="36" t="s">
        <v>341</v>
      </c>
      <c r="B4" s="11" t="s">
        <v>22</v>
      </c>
      <c r="C4" s="57">
        <v>5532</v>
      </c>
      <c r="D4" s="5">
        <v>2715</v>
      </c>
      <c r="E4">
        <v>2</v>
      </c>
      <c r="F4" s="11"/>
      <c r="H4" s="11"/>
      <c r="I4" s="11"/>
    </row>
    <row r="5" spans="1:12">
      <c r="A5" s="36" t="s">
        <v>340</v>
      </c>
      <c r="B5" s="11" t="s">
        <v>22</v>
      </c>
      <c r="C5" s="57">
        <v>5388</v>
      </c>
      <c r="D5" s="5">
        <v>2666</v>
      </c>
      <c r="E5">
        <v>2</v>
      </c>
      <c r="F5" s="11"/>
      <c r="G5" s="11"/>
      <c r="H5" s="11"/>
      <c r="I5" s="11"/>
    </row>
    <row r="6" spans="1:12">
      <c r="A6" s="36" t="s">
        <v>339</v>
      </c>
      <c r="B6" s="11" t="s">
        <v>22</v>
      </c>
      <c r="C6" s="56">
        <v>5138</v>
      </c>
      <c r="D6" s="5">
        <v>2723</v>
      </c>
      <c r="E6">
        <v>2</v>
      </c>
      <c r="F6" s="11"/>
      <c r="H6" s="11"/>
      <c r="I6" s="11"/>
    </row>
    <row r="7" spans="1:12">
      <c r="A7" s="36" t="s">
        <v>344</v>
      </c>
      <c r="B7" s="11" t="s">
        <v>22</v>
      </c>
      <c r="C7" s="56">
        <v>4578</v>
      </c>
      <c r="D7" s="5">
        <v>2533</v>
      </c>
      <c r="E7">
        <v>2</v>
      </c>
      <c r="F7" s="11"/>
      <c r="H7" s="11"/>
      <c r="I7" s="11"/>
    </row>
    <row r="8" spans="1:12">
      <c r="A8" s="36" t="s">
        <v>399</v>
      </c>
      <c r="B8" s="11" t="s">
        <v>22</v>
      </c>
      <c r="C8" s="56">
        <v>4086</v>
      </c>
      <c r="D8" s="5">
        <v>2339</v>
      </c>
      <c r="E8">
        <v>2</v>
      </c>
      <c r="F8" s="11"/>
      <c r="H8" s="11"/>
      <c r="I8" s="11"/>
    </row>
    <row r="9" spans="1:12">
      <c r="A9" s="36" t="s">
        <v>343</v>
      </c>
      <c r="B9" s="11" t="s">
        <v>20</v>
      </c>
      <c r="C9" s="56">
        <v>7193</v>
      </c>
      <c r="D9" s="5">
        <v>1419.3134171907757</v>
      </c>
      <c r="E9">
        <v>1</v>
      </c>
      <c r="F9" s="11"/>
      <c r="H9" s="16"/>
      <c r="K9" s="11"/>
      <c r="L9" s="11"/>
    </row>
    <row r="10" spans="1:12">
      <c r="A10" s="36" t="s">
        <v>342</v>
      </c>
      <c r="B10" s="11" t="s">
        <v>20</v>
      </c>
      <c r="C10" s="57">
        <v>7239</v>
      </c>
      <c r="D10" s="5">
        <v>1546.3812436289502</v>
      </c>
      <c r="E10">
        <v>1</v>
      </c>
      <c r="G10" s="11"/>
      <c r="H10" s="14"/>
      <c r="I10" s="14"/>
      <c r="K10" s="14"/>
      <c r="L10" s="14"/>
    </row>
    <row r="11" spans="1:12">
      <c r="A11" s="36" t="s">
        <v>341</v>
      </c>
      <c r="B11" s="11" t="s">
        <v>20</v>
      </c>
      <c r="C11" s="57">
        <v>7167</v>
      </c>
      <c r="D11" s="5">
        <v>1578</v>
      </c>
      <c r="E11">
        <v>1</v>
      </c>
      <c r="J11" s="13"/>
      <c r="K11" s="14"/>
      <c r="L11" s="14"/>
    </row>
    <row r="12" spans="1:12">
      <c r="A12" s="36" t="s">
        <v>340</v>
      </c>
      <c r="B12" s="11" t="s">
        <v>20</v>
      </c>
      <c r="C12" s="57">
        <v>7075</v>
      </c>
      <c r="D12" s="5">
        <v>1598</v>
      </c>
      <c r="E12">
        <v>1</v>
      </c>
      <c r="K12" s="15"/>
      <c r="L12" s="15"/>
    </row>
    <row r="13" spans="1:12">
      <c r="A13" s="36" t="s">
        <v>339</v>
      </c>
      <c r="B13" s="11" t="s">
        <v>20</v>
      </c>
      <c r="C13" s="56">
        <v>7118</v>
      </c>
      <c r="D13" s="5">
        <v>1622</v>
      </c>
      <c r="E13">
        <v>1</v>
      </c>
      <c r="F13" s="11"/>
      <c r="G13" s="14"/>
      <c r="H13" s="14"/>
      <c r="I13" s="11"/>
      <c r="K13" s="15"/>
      <c r="L13" s="15"/>
    </row>
    <row r="14" spans="1:12">
      <c r="A14" s="36" t="s">
        <v>344</v>
      </c>
      <c r="B14" s="11" t="s">
        <v>20</v>
      </c>
      <c r="C14" s="56">
        <v>7081</v>
      </c>
      <c r="D14" s="5">
        <v>1585</v>
      </c>
      <c r="E14">
        <v>1</v>
      </c>
      <c r="F14" s="11"/>
      <c r="G14" s="14"/>
      <c r="H14" s="14"/>
      <c r="I14" s="11"/>
      <c r="K14" s="15"/>
      <c r="L14" s="15"/>
    </row>
    <row r="15" spans="1:12">
      <c r="A15" s="36" t="s">
        <v>399</v>
      </c>
      <c r="B15" s="11" t="s">
        <v>20</v>
      </c>
      <c r="C15" s="56">
        <v>6992</v>
      </c>
      <c r="D15" s="5">
        <v>1546</v>
      </c>
      <c r="E15">
        <v>1</v>
      </c>
      <c r="F15" s="11"/>
      <c r="G15" s="14"/>
      <c r="H15" s="14"/>
      <c r="I15" s="11"/>
      <c r="K15" s="15"/>
      <c r="L15" s="15"/>
    </row>
    <row r="16" spans="1:12">
      <c r="A16" s="36" t="s">
        <v>343</v>
      </c>
      <c r="B16" s="11" t="s">
        <v>21</v>
      </c>
      <c r="C16" s="56">
        <v>8</v>
      </c>
      <c r="D16" s="5">
        <v>4</v>
      </c>
      <c r="E16">
        <v>4</v>
      </c>
      <c r="J16" s="14"/>
      <c r="K16" s="14"/>
      <c r="L16" s="14"/>
    </row>
    <row r="17" spans="1:5">
      <c r="A17" s="36" t="s">
        <v>342</v>
      </c>
      <c r="B17" s="11" t="s">
        <v>21</v>
      </c>
      <c r="C17" s="57">
        <v>24</v>
      </c>
      <c r="D17" s="5">
        <v>6</v>
      </c>
      <c r="E17">
        <v>4</v>
      </c>
    </row>
    <row r="18" spans="1:5">
      <c r="A18" s="36" t="s">
        <v>341</v>
      </c>
      <c r="B18" s="11" t="s">
        <v>21</v>
      </c>
      <c r="C18" s="57">
        <v>80</v>
      </c>
      <c r="D18" s="5">
        <v>16</v>
      </c>
      <c r="E18">
        <v>4</v>
      </c>
    </row>
    <row r="19" spans="1:5">
      <c r="A19" s="36" t="s">
        <v>340</v>
      </c>
      <c r="B19" s="11" t="s">
        <v>21</v>
      </c>
      <c r="C19" s="56">
        <v>170</v>
      </c>
      <c r="D19" s="5">
        <v>37</v>
      </c>
      <c r="E19">
        <v>4</v>
      </c>
    </row>
    <row r="20" spans="1:5">
      <c r="A20" s="36" t="s">
        <v>339</v>
      </c>
      <c r="B20" s="11" t="s">
        <v>21</v>
      </c>
      <c r="C20" s="56">
        <v>28</v>
      </c>
      <c r="D20" s="5">
        <v>8</v>
      </c>
      <c r="E20">
        <v>4</v>
      </c>
    </row>
    <row r="21" spans="1:5">
      <c r="A21" s="36" t="s">
        <v>344</v>
      </c>
      <c r="B21" s="11" t="s">
        <v>21</v>
      </c>
      <c r="C21" s="58">
        <v>9</v>
      </c>
      <c r="D21" s="5">
        <v>5</v>
      </c>
      <c r="E21">
        <v>4</v>
      </c>
    </row>
    <row r="22" spans="1:5">
      <c r="A22" s="36" t="s">
        <v>399</v>
      </c>
      <c r="B22" s="11" t="s">
        <v>21</v>
      </c>
      <c r="C22" s="56">
        <v>7</v>
      </c>
      <c r="D22" s="5">
        <v>3</v>
      </c>
      <c r="E22">
        <v>4</v>
      </c>
    </row>
    <row r="23" spans="1:5">
      <c r="A23" s="36" t="s">
        <v>343</v>
      </c>
      <c r="B23" s="11" t="s">
        <v>88</v>
      </c>
      <c r="C23" s="56">
        <v>0</v>
      </c>
      <c r="D23" s="14">
        <v>164</v>
      </c>
      <c r="E23">
        <v>3</v>
      </c>
    </row>
    <row r="24" spans="1:5">
      <c r="A24" s="36" t="s">
        <v>342</v>
      </c>
      <c r="B24" s="11" t="s">
        <v>88</v>
      </c>
      <c r="C24" s="56">
        <v>0</v>
      </c>
      <c r="D24" s="14">
        <v>166</v>
      </c>
      <c r="E24">
        <v>3</v>
      </c>
    </row>
    <row r="25" spans="1:5">
      <c r="A25" s="36" t="s">
        <v>341</v>
      </c>
      <c r="B25" s="11" t="s">
        <v>88</v>
      </c>
      <c r="C25" s="56">
        <v>0</v>
      </c>
      <c r="D25" s="14">
        <v>169</v>
      </c>
      <c r="E25">
        <v>3</v>
      </c>
    </row>
    <row r="26" spans="1:5">
      <c r="A26" s="36" t="s">
        <v>340</v>
      </c>
      <c r="B26" s="11" t="s">
        <v>88</v>
      </c>
      <c r="C26" s="56">
        <v>0</v>
      </c>
      <c r="D26" s="14">
        <v>172</v>
      </c>
      <c r="E26">
        <v>3</v>
      </c>
    </row>
    <row r="27" spans="1:5">
      <c r="A27" s="36" t="s">
        <v>339</v>
      </c>
      <c r="B27" s="11" t="s">
        <v>88</v>
      </c>
      <c r="C27" s="56">
        <v>0</v>
      </c>
      <c r="D27" s="14">
        <v>178</v>
      </c>
      <c r="E27">
        <v>3</v>
      </c>
    </row>
    <row r="28" spans="1:5">
      <c r="A28" s="36" t="s">
        <v>344</v>
      </c>
      <c r="B28" s="11" t="s">
        <v>88</v>
      </c>
      <c r="C28" s="56">
        <v>0</v>
      </c>
      <c r="D28" s="14">
        <v>165</v>
      </c>
      <c r="E28">
        <v>3</v>
      </c>
    </row>
    <row r="29" spans="1:5">
      <c r="A29" s="2" t="s">
        <v>399</v>
      </c>
      <c r="B29" s="11" t="s">
        <v>88</v>
      </c>
      <c r="C29" s="56">
        <v>0</v>
      </c>
      <c r="D29" s="5">
        <v>159</v>
      </c>
      <c r="E29">
        <v>3</v>
      </c>
    </row>
  </sheetData>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F120"/>
  <sheetViews>
    <sheetView tabSelected="1" workbookViewId="0">
      <selection activeCell="I33" sqref="I33:I34"/>
    </sheetView>
  </sheetViews>
  <sheetFormatPr defaultRowHeight="14.25"/>
  <cols>
    <col min="1" max="1" width="10.73046875" bestFit="1" customWidth="1"/>
    <col min="2" max="2" width="13.33203125" customWidth="1"/>
    <col min="3" max="3" width="33.33203125" bestFit="1" customWidth="1"/>
    <col min="4" max="4" width="32.59765625" bestFit="1" customWidth="1"/>
  </cols>
  <sheetData>
    <row r="1" spans="1:6" s="8" customFormat="1">
      <c r="A1" s="9" t="s">
        <v>25</v>
      </c>
      <c r="B1" s="9" t="s">
        <v>53</v>
      </c>
      <c r="C1" s="8" t="s">
        <v>66</v>
      </c>
      <c r="D1" s="8" t="s">
        <v>65</v>
      </c>
      <c r="E1" s="8" t="s">
        <v>354</v>
      </c>
      <c r="F1" s="8" t="s">
        <v>400</v>
      </c>
    </row>
    <row r="2" spans="1:6">
      <c r="A2" s="36" t="s">
        <v>345</v>
      </c>
      <c r="B2" s="2" t="s">
        <v>54</v>
      </c>
      <c r="C2" s="1" t="s">
        <v>56</v>
      </c>
      <c r="D2" s="1" t="s">
        <v>13</v>
      </c>
      <c r="E2" s="6">
        <v>85</v>
      </c>
      <c r="F2" s="6"/>
    </row>
    <row r="3" spans="1:6">
      <c r="A3" s="36" t="s">
        <v>343</v>
      </c>
      <c r="B3" s="2" t="s">
        <v>54</v>
      </c>
      <c r="C3" s="1" t="s">
        <v>56</v>
      </c>
      <c r="D3" s="1" t="s">
        <v>13</v>
      </c>
      <c r="E3" s="6">
        <v>85</v>
      </c>
      <c r="F3" s="6"/>
    </row>
    <row r="4" spans="1:6">
      <c r="A4" s="36" t="s">
        <v>342</v>
      </c>
      <c r="B4" s="2" t="s">
        <v>54</v>
      </c>
      <c r="C4" s="1" t="s">
        <v>56</v>
      </c>
      <c r="D4" s="1" t="s">
        <v>13</v>
      </c>
      <c r="E4" s="6">
        <v>85</v>
      </c>
      <c r="F4" s="6"/>
    </row>
    <row r="5" spans="1:6">
      <c r="A5" s="36" t="s">
        <v>341</v>
      </c>
      <c r="B5" s="2" t="s">
        <v>54</v>
      </c>
      <c r="C5" s="1" t="s">
        <v>56</v>
      </c>
      <c r="D5" s="1" t="s">
        <v>13</v>
      </c>
      <c r="E5" s="6">
        <v>85</v>
      </c>
      <c r="F5" s="6"/>
    </row>
    <row r="6" spans="1:6">
      <c r="A6" s="36" t="s">
        <v>340</v>
      </c>
      <c r="B6" s="2" t="s">
        <v>54</v>
      </c>
      <c r="C6" s="1" t="s">
        <v>56</v>
      </c>
      <c r="D6" s="1" t="s">
        <v>13</v>
      </c>
      <c r="E6" s="6">
        <v>85</v>
      </c>
      <c r="F6" s="6"/>
    </row>
    <row r="7" spans="1:6">
      <c r="A7" s="36" t="s">
        <v>339</v>
      </c>
      <c r="B7" s="2" t="s">
        <v>54</v>
      </c>
      <c r="C7" s="1" t="s">
        <v>56</v>
      </c>
      <c r="D7" s="1" t="s">
        <v>13</v>
      </c>
      <c r="E7" s="7">
        <v>85</v>
      </c>
      <c r="F7" s="7"/>
    </row>
    <row r="8" spans="1:6">
      <c r="A8" s="36" t="s">
        <v>344</v>
      </c>
      <c r="B8" s="2" t="s">
        <v>54</v>
      </c>
      <c r="C8" s="1" t="s">
        <v>56</v>
      </c>
      <c r="D8" s="1" t="s">
        <v>13</v>
      </c>
      <c r="E8" s="7">
        <v>85</v>
      </c>
      <c r="F8" s="7"/>
    </row>
    <row r="9" spans="1:6">
      <c r="A9" s="65" t="s">
        <v>399</v>
      </c>
      <c r="B9" s="2" t="s">
        <v>54</v>
      </c>
      <c r="C9" s="2" t="s">
        <v>56</v>
      </c>
      <c r="D9" s="1" t="s">
        <v>13</v>
      </c>
      <c r="E9" s="7">
        <v>85</v>
      </c>
      <c r="F9" s="7"/>
    </row>
    <row r="10" spans="1:6">
      <c r="A10" s="36" t="s">
        <v>345</v>
      </c>
      <c r="B10" s="2" t="s">
        <v>55</v>
      </c>
      <c r="C10" s="1" t="s">
        <v>56</v>
      </c>
      <c r="D10" s="1" t="s">
        <v>57</v>
      </c>
      <c r="E10" s="6">
        <v>93</v>
      </c>
      <c r="F10" s="6"/>
    </row>
    <row r="11" spans="1:6">
      <c r="A11" s="36" t="s">
        <v>343</v>
      </c>
      <c r="B11" s="2" t="s">
        <v>55</v>
      </c>
      <c r="C11" s="1" t="s">
        <v>56</v>
      </c>
      <c r="D11" s="1" t="s">
        <v>57</v>
      </c>
      <c r="E11" s="6">
        <v>95</v>
      </c>
      <c r="F11" s="6" t="s">
        <v>401</v>
      </c>
    </row>
    <row r="12" spans="1:6">
      <c r="A12" s="36" t="s">
        <v>342</v>
      </c>
      <c r="B12" s="2" t="s">
        <v>55</v>
      </c>
      <c r="C12" s="1" t="s">
        <v>56</v>
      </c>
      <c r="D12" s="1" t="s">
        <v>57</v>
      </c>
      <c r="E12" s="6">
        <v>92</v>
      </c>
      <c r="F12" s="6" t="s">
        <v>401</v>
      </c>
    </row>
    <row r="13" spans="1:6">
      <c r="A13" s="36" t="s">
        <v>341</v>
      </c>
      <c r="B13" s="2" t="s">
        <v>55</v>
      </c>
      <c r="C13" s="1" t="s">
        <v>56</v>
      </c>
      <c r="D13" s="1" t="s">
        <v>57</v>
      </c>
      <c r="E13" s="6">
        <v>90</v>
      </c>
      <c r="F13" s="6" t="s">
        <v>401</v>
      </c>
    </row>
    <row r="14" spans="1:6">
      <c r="A14" s="36" t="s">
        <v>340</v>
      </c>
      <c r="B14" s="2" t="s">
        <v>55</v>
      </c>
      <c r="C14" s="1" t="s">
        <v>56</v>
      </c>
      <c r="D14" s="1" t="s">
        <v>57</v>
      </c>
      <c r="E14" s="6">
        <v>89</v>
      </c>
      <c r="F14" s="6" t="s">
        <v>401</v>
      </c>
    </row>
    <row r="15" spans="1:6">
      <c r="A15" s="36" t="s">
        <v>339</v>
      </c>
      <c r="B15" s="2" t="s">
        <v>55</v>
      </c>
      <c r="C15" s="1" t="s">
        <v>56</v>
      </c>
      <c r="D15" s="1" t="s">
        <v>57</v>
      </c>
      <c r="E15" s="7">
        <v>87.5</v>
      </c>
      <c r="F15" s="66" t="s">
        <v>401</v>
      </c>
    </row>
    <row r="16" spans="1:6">
      <c r="A16" s="36" t="s">
        <v>344</v>
      </c>
      <c r="B16" s="2" t="s">
        <v>55</v>
      </c>
      <c r="C16" s="1" t="s">
        <v>56</v>
      </c>
      <c r="D16" s="1" t="s">
        <v>57</v>
      </c>
      <c r="E16" s="7">
        <v>86.1</v>
      </c>
      <c r="F16" s="66" t="s">
        <v>401</v>
      </c>
    </row>
    <row r="17" spans="1:6">
      <c r="A17" s="65" t="s">
        <v>399</v>
      </c>
      <c r="B17" s="2" t="s">
        <v>55</v>
      </c>
      <c r="C17" s="2" t="s">
        <v>56</v>
      </c>
      <c r="D17" s="1" t="s">
        <v>57</v>
      </c>
      <c r="E17" s="7">
        <v>85.2</v>
      </c>
      <c r="F17" s="66" t="s">
        <v>401</v>
      </c>
    </row>
    <row r="18" spans="1:6">
      <c r="A18" s="36" t="s">
        <v>345</v>
      </c>
      <c r="B18" s="2" t="s">
        <v>54</v>
      </c>
      <c r="C18" s="1" t="s">
        <v>58</v>
      </c>
      <c r="D18" s="1" t="s">
        <v>15</v>
      </c>
      <c r="E18" s="6">
        <v>99</v>
      </c>
      <c r="F18" s="6"/>
    </row>
    <row r="19" spans="1:6">
      <c r="A19" s="36" t="s">
        <v>343</v>
      </c>
      <c r="B19" s="2" t="s">
        <v>54</v>
      </c>
      <c r="C19" s="1" t="s">
        <v>58</v>
      </c>
      <c r="D19" s="1" t="s">
        <v>15</v>
      </c>
      <c r="E19" s="6">
        <v>99</v>
      </c>
      <c r="F19" s="6"/>
    </row>
    <row r="20" spans="1:6">
      <c r="A20" s="36" t="s">
        <v>342</v>
      </c>
      <c r="B20" s="2" t="s">
        <v>54</v>
      </c>
      <c r="C20" s="1" t="s">
        <v>58</v>
      </c>
      <c r="D20" s="1" t="s">
        <v>15</v>
      </c>
      <c r="E20" s="6">
        <v>99</v>
      </c>
      <c r="F20" s="6"/>
    </row>
    <row r="21" spans="1:6">
      <c r="A21" s="36" t="s">
        <v>341</v>
      </c>
      <c r="B21" s="2" t="s">
        <v>54</v>
      </c>
      <c r="C21" s="1" t="s">
        <v>58</v>
      </c>
      <c r="D21" s="1" t="s">
        <v>15</v>
      </c>
      <c r="E21" s="6">
        <v>99</v>
      </c>
      <c r="F21" s="6"/>
    </row>
    <row r="22" spans="1:6">
      <c r="A22" s="36" t="s">
        <v>340</v>
      </c>
      <c r="B22" s="2" t="s">
        <v>54</v>
      </c>
      <c r="C22" s="1" t="s">
        <v>58</v>
      </c>
      <c r="D22" s="1" t="s">
        <v>15</v>
      </c>
      <c r="E22" s="6">
        <v>99</v>
      </c>
      <c r="F22" s="6"/>
    </row>
    <row r="23" spans="1:6">
      <c r="A23" s="36" t="s">
        <v>339</v>
      </c>
      <c r="B23" s="2" t="s">
        <v>54</v>
      </c>
      <c r="C23" s="1" t="s">
        <v>58</v>
      </c>
      <c r="D23" s="1" t="s">
        <v>15</v>
      </c>
      <c r="E23" s="6">
        <v>99</v>
      </c>
      <c r="F23" s="6"/>
    </row>
    <row r="24" spans="1:6">
      <c r="A24" s="36" t="s">
        <v>344</v>
      </c>
      <c r="B24" s="2" t="s">
        <v>54</v>
      </c>
      <c r="C24" s="1" t="s">
        <v>58</v>
      </c>
      <c r="D24" s="1" t="s">
        <v>15</v>
      </c>
      <c r="E24" s="6">
        <v>99</v>
      </c>
      <c r="F24" s="6"/>
    </row>
    <row r="25" spans="1:6">
      <c r="A25" s="65" t="s">
        <v>399</v>
      </c>
      <c r="B25" s="2" t="s">
        <v>54</v>
      </c>
      <c r="C25" s="2" t="s">
        <v>58</v>
      </c>
      <c r="D25" s="1" t="s">
        <v>15</v>
      </c>
      <c r="E25" s="6">
        <v>99</v>
      </c>
      <c r="F25" s="6"/>
    </row>
    <row r="26" spans="1:6">
      <c r="A26" s="36" t="s">
        <v>345</v>
      </c>
      <c r="B26" s="2" t="s">
        <v>55</v>
      </c>
      <c r="C26" s="1" t="s">
        <v>58</v>
      </c>
      <c r="D26" s="1" t="s">
        <v>14</v>
      </c>
      <c r="E26" s="6">
        <v>97.8</v>
      </c>
      <c r="F26" s="6" t="s">
        <v>402</v>
      </c>
    </row>
    <row r="27" spans="1:6">
      <c r="A27" s="36" t="s">
        <v>343</v>
      </c>
      <c r="B27" s="2" t="s">
        <v>55</v>
      </c>
      <c r="C27" s="1" t="s">
        <v>58</v>
      </c>
      <c r="D27" s="1" t="s">
        <v>14</v>
      </c>
      <c r="E27" s="6">
        <v>98.2</v>
      </c>
      <c r="F27" s="6" t="s">
        <v>402</v>
      </c>
    </row>
    <row r="28" spans="1:6">
      <c r="A28" s="36" t="s">
        <v>342</v>
      </c>
      <c r="B28" s="2" t="s">
        <v>55</v>
      </c>
      <c r="C28" s="1" t="s">
        <v>58</v>
      </c>
      <c r="D28" s="1" t="s">
        <v>14</v>
      </c>
      <c r="E28" s="6">
        <v>98.2</v>
      </c>
      <c r="F28" s="6" t="s">
        <v>402</v>
      </c>
    </row>
    <row r="29" spans="1:6">
      <c r="A29" s="36" t="s">
        <v>341</v>
      </c>
      <c r="B29" s="2" t="s">
        <v>55</v>
      </c>
      <c r="C29" s="1" t="s">
        <v>58</v>
      </c>
      <c r="D29" s="1" t="s">
        <v>14</v>
      </c>
      <c r="E29" s="6">
        <v>98.6</v>
      </c>
      <c r="F29" s="6" t="s">
        <v>402</v>
      </c>
    </row>
    <row r="30" spans="1:6">
      <c r="A30" s="36" t="s">
        <v>340</v>
      </c>
      <c r="B30" s="2" t="s">
        <v>55</v>
      </c>
      <c r="C30" s="1" t="s">
        <v>58</v>
      </c>
      <c r="D30" s="1" t="s">
        <v>14</v>
      </c>
      <c r="E30" s="6">
        <v>98.7</v>
      </c>
      <c r="F30" s="6" t="s">
        <v>402</v>
      </c>
    </row>
    <row r="31" spans="1:6">
      <c r="A31" s="36" t="s">
        <v>339</v>
      </c>
      <c r="B31" s="2" t="s">
        <v>55</v>
      </c>
      <c r="C31" s="1" t="s">
        <v>58</v>
      </c>
      <c r="D31" s="1" t="s">
        <v>14</v>
      </c>
      <c r="E31" s="7">
        <v>98.5</v>
      </c>
      <c r="F31" s="6" t="s">
        <v>402</v>
      </c>
    </row>
    <row r="32" spans="1:6">
      <c r="A32" s="36" t="s">
        <v>344</v>
      </c>
      <c r="B32" s="2" t="s">
        <v>55</v>
      </c>
      <c r="C32" s="1" t="s">
        <v>58</v>
      </c>
      <c r="D32" s="1" t="s">
        <v>14</v>
      </c>
      <c r="E32" s="7">
        <v>98.5</v>
      </c>
      <c r="F32" s="6" t="s">
        <v>402</v>
      </c>
    </row>
    <row r="33" spans="1:6">
      <c r="A33" s="65" t="s">
        <v>399</v>
      </c>
      <c r="B33" s="2" t="s">
        <v>55</v>
      </c>
      <c r="C33" s="2" t="s">
        <v>58</v>
      </c>
      <c r="D33" s="1" t="s">
        <v>14</v>
      </c>
      <c r="E33" s="7">
        <v>98.1</v>
      </c>
      <c r="F33" s="6" t="s">
        <v>402</v>
      </c>
    </row>
    <row r="34" spans="1:6">
      <c r="A34" s="36" t="s">
        <v>345</v>
      </c>
      <c r="B34" s="2" t="s">
        <v>54</v>
      </c>
      <c r="C34" s="1" t="s">
        <v>16</v>
      </c>
      <c r="D34" s="1" t="s">
        <v>59</v>
      </c>
      <c r="E34" s="6">
        <v>99.9</v>
      </c>
      <c r="F34" s="6"/>
    </row>
    <row r="35" spans="1:6">
      <c r="A35" s="36" t="s">
        <v>343</v>
      </c>
      <c r="B35" s="2" t="s">
        <v>54</v>
      </c>
      <c r="C35" s="1" t="s">
        <v>16</v>
      </c>
      <c r="D35" s="1" t="s">
        <v>59</v>
      </c>
      <c r="E35" s="6">
        <v>99.9</v>
      </c>
      <c r="F35" s="6"/>
    </row>
    <row r="36" spans="1:6">
      <c r="A36" s="36" t="s">
        <v>342</v>
      </c>
      <c r="B36" s="2" t="s">
        <v>54</v>
      </c>
      <c r="C36" s="1" t="s">
        <v>16</v>
      </c>
      <c r="D36" s="1" t="s">
        <v>59</v>
      </c>
      <c r="E36" s="6">
        <v>99.9</v>
      </c>
      <c r="F36" s="6"/>
    </row>
    <row r="37" spans="1:6">
      <c r="A37" s="36" t="s">
        <v>341</v>
      </c>
      <c r="B37" s="2" t="s">
        <v>54</v>
      </c>
      <c r="C37" s="1" t="s">
        <v>16</v>
      </c>
      <c r="D37" s="1" t="s">
        <v>59</v>
      </c>
      <c r="E37" s="6">
        <v>99.9</v>
      </c>
      <c r="F37" s="6"/>
    </row>
    <row r="38" spans="1:6">
      <c r="A38" s="36" t="s">
        <v>340</v>
      </c>
      <c r="B38" s="2" t="s">
        <v>54</v>
      </c>
      <c r="C38" s="1" t="s">
        <v>16</v>
      </c>
      <c r="D38" s="1" t="s">
        <v>59</v>
      </c>
      <c r="E38" s="6">
        <v>99.9</v>
      </c>
      <c r="F38" s="6"/>
    </row>
    <row r="39" spans="1:6">
      <c r="A39" s="36" t="s">
        <v>339</v>
      </c>
      <c r="B39" s="2" t="s">
        <v>54</v>
      </c>
      <c r="C39" s="1" t="s">
        <v>16</v>
      </c>
      <c r="D39" s="1" t="s">
        <v>59</v>
      </c>
      <c r="E39" s="6">
        <v>99.9</v>
      </c>
      <c r="F39" s="6"/>
    </row>
    <row r="40" spans="1:6">
      <c r="A40" s="36" t="s">
        <v>344</v>
      </c>
      <c r="B40" s="2" t="s">
        <v>54</v>
      </c>
      <c r="C40" s="1" t="s">
        <v>16</v>
      </c>
      <c r="D40" s="1" t="s">
        <v>59</v>
      </c>
      <c r="E40" s="6">
        <v>99.9</v>
      </c>
      <c r="F40" s="6"/>
    </row>
    <row r="41" spans="1:6">
      <c r="A41" s="65" t="s">
        <v>399</v>
      </c>
      <c r="B41" s="2" t="s">
        <v>54</v>
      </c>
      <c r="C41" s="2" t="s">
        <v>16</v>
      </c>
      <c r="D41" s="1" t="s">
        <v>59</v>
      </c>
      <c r="E41" s="6">
        <v>99.9</v>
      </c>
      <c r="F41" s="6"/>
    </row>
    <row r="42" spans="1:6">
      <c r="A42" s="36" t="s">
        <v>345</v>
      </c>
      <c r="B42" s="2" t="s">
        <v>55</v>
      </c>
      <c r="C42" s="1" t="s">
        <v>16</v>
      </c>
      <c r="D42" s="1" t="s">
        <v>60</v>
      </c>
      <c r="E42" s="6">
        <v>99.64</v>
      </c>
      <c r="F42" s="6" t="s">
        <v>402</v>
      </c>
    </row>
    <row r="43" spans="1:6">
      <c r="A43" s="36" t="s">
        <v>343</v>
      </c>
      <c r="B43" s="2" t="s">
        <v>55</v>
      </c>
      <c r="C43" s="1" t="s">
        <v>16</v>
      </c>
      <c r="D43" s="1" t="s">
        <v>60</v>
      </c>
      <c r="E43" s="6">
        <v>99.9</v>
      </c>
      <c r="F43" s="6" t="s">
        <v>401</v>
      </c>
    </row>
    <row r="44" spans="1:6">
      <c r="A44" s="36" t="s">
        <v>342</v>
      </c>
      <c r="B44" s="2" t="s">
        <v>55</v>
      </c>
      <c r="C44" s="1" t="s">
        <v>16</v>
      </c>
      <c r="D44" s="1" t="s">
        <v>60</v>
      </c>
      <c r="E44" s="6">
        <v>99.57</v>
      </c>
      <c r="F44" s="6" t="s">
        <v>402</v>
      </c>
    </row>
    <row r="45" spans="1:6">
      <c r="A45" s="36" t="s">
        <v>341</v>
      </c>
      <c r="B45" s="2" t="s">
        <v>55</v>
      </c>
      <c r="C45" s="1" t="s">
        <v>16</v>
      </c>
      <c r="D45" s="1" t="s">
        <v>60</v>
      </c>
      <c r="E45" s="6">
        <v>99.91</v>
      </c>
      <c r="F45" s="6" t="s">
        <v>401</v>
      </c>
    </row>
    <row r="46" spans="1:6">
      <c r="A46" s="36" t="s">
        <v>340</v>
      </c>
      <c r="B46" s="2" t="s">
        <v>55</v>
      </c>
      <c r="C46" s="1" t="s">
        <v>16</v>
      </c>
      <c r="D46" s="1" t="s">
        <v>60</v>
      </c>
      <c r="E46" s="6">
        <v>99.91</v>
      </c>
      <c r="F46" s="6" t="s">
        <v>401</v>
      </c>
    </row>
    <row r="47" spans="1:6">
      <c r="A47" s="36" t="s">
        <v>339</v>
      </c>
      <c r="B47" s="2" t="s">
        <v>55</v>
      </c>
      <c r="C47" s="1" t="s">
        <v>16</v>
      </c>
      <c r="D47" s="1" t="s">
        <v>60</v>
      </c>
      <c r="E47" s="6">
        <v>99.9</v>
      </c>
      <c r="F47" s="6" t="s">
        <v>401</v>
      </c>
    </row>
    <row r="48" spans="1:6">
      <c r="A48" s="36" t="s">
        <v>344</v>
      </c>
      <c r="B48" s="2" t="s">
        <v>55</v>
      </c>
      <c r="C48" s="1" t="s">
        <v>16</v>
      </c>
      <c r="D48" s="1" t="s">
        <v>60</v>
      </c>
      <c r="E48" s="6">
        <v>99.9</v>
      </c>
      <c r="F48" s="6" t="s">
        <v>401</v>
      </c>
    </row>
    <row r="49" spans="1:6">
      <c r="A49" s="65" t="s">
        <v>399</v>
      </c>
      <c r="B49" s="2" t="s">
        <v>55</v>
      </c>
      <c r="C49" s="2" t="s">
        <v>16</v>
      </c>
      <c r="D49" s="1" t="s">
        <v>60</v>
      </c>
      <c r="E49" s="6">
        <v>99.4</v>
      </c>
      <c r="F49" s="6" t="s">
        <v>402</v>
      </c>
    </row>
    <row r="50" spans="1:6">
      <c r="A50" s="36" t="s">
        <v>345</v>
      </c>
      <c r="B50" s="2" t="s">
        <v>54</v>
      </c>
      <c r="C50" s="1" t="s">
        <v>17</v>
      </c>
      <c r="D50" s="1" t="s">
        <v>61</v>
      </c>
      <c r="E50" s="6">
        <v>99.9</v>
      </c>
      <c r="F50" s="6"/>
    </row>
    <row r="51" spans="1:6">
      <c r="A51" s="36" t="s">
        <v>343</v>
      </c>
      <c r="B51" s="2" t="s">
        <v>54</v>
      </c>
      <c r="C51" s="1" t="s">
        <v>17</v>
      </c>
      <c r="D51" s="1" t="s">
        <v>61</v>
      </c>
      <c r="E51" s="6">
        <v>99.9</v>
      </c>
      <c r="F51" s="6"/>
    </row>
    <row r="52" spans="1:6">
      <c r="A52" s="36" t="s">
        <v>342</v>
      </c>
      <c r="B52" s="2" t="s">
        <v>54</v>
      </c>
      <c r="C52" s="1" t="s">
        <v>17</v>
      </c>
      <c r="D52" s="1" t="s">
        <v>61</v>
      </c>
      <c r="E52" s="6">
        <v>99.9</v>
      </c>
      <c r="F52" s="6"/>
    </row>
    <row r="53" spans="1:6">
      <c r="A53" s="36" t="s">
        <v>341</v>
      </c>
      <c r="B53" s="2" t="s">
        <v>54</v>
      </c>
      <c r="C53" s="1" t="s">
        <v>17</v>
      </c>
      <c r="D53" s="1" t="s">
        <v>61</v>
      </c>
      <c r="E53" s="6">
        <v>99.9</v>
      </c>
      <c r="F53" s="6"/>
    </row>
    <row r="54" spans="1:6">
      <c r="A54" s="36" t="s">
        <v>340</v>
      </c>
      <c r="B54" s="2" t="s">
        <v>54</v>
      </c>
      <c r="C54" s="1" t="s">
        <v>17</v>
      </c>
      <c r="D54" s="1" t="s">
        <v>61</v>
      </c>
      <c r="E54" s="6">
        <v>99.9</v>
      </c>
      <c r="F54" s="6"/>
    </row>
    <row r="55" spans="1:6">
      <c r="A55" s="36" t="s">
        <v>339</v>
      </c>
      <c r="B55" s="2" t="s">
        <v>54</v>
      </c>
      <c r="C55" s="1" t="s">
        <v>17</v>
      </c>
      <c r="D55" s="1" t="s">
        <v>61</v>
      </c>
      <c r="E55" s="6">
        <v>99.9</v>
      </c>
      <c r="F55" s="6"/>
    </row>
    <row r="56" spans="1:6">
      <c r="A56" s="36" t="s">
        <v>344</v>
      </c>
      <c r="B56" s="2" t="s">
        <v>54</v>
      </c>
      <c r="C56" s="1" t="s">
        <v>17</v>
      </c>
      <c r="D56" s="1" t="s">
        <v>61</v>
      </c>
      <c r="E56" s="6">
        <v>99.9</v>
      </c>
      <c r="F56" s="6"/>
    </row>
    <row r="57" spans="1:6">
      <c r="A57" s="65" t="s">
        <v>399</v>
      </c>
      <c r="B57" s="2" t="s">
        <v>54</v>
      </c>
      <c r="C57" s="2" t="s">
        <v>17</v>
      </c>
      <c r="D57" s="1" t="s">
        <v>61</v>
      </c>
      <c r="E57" s="6">
        <v>99.9</v>
      </c>
      <c r="F57" s="6"/>
    </row>
    <row r="58" spans="1:6">
      <c r="A58" s="36" t="s">
        <v>345</v>
      </c>
      <c r="B58" s="2" t="s">
        <v>55</v>
      </c>
      <c r="C58" s="1" t="s">
        <v>17</v>
      </c>
      <c r="D58" s="1" t="s">
        <v>62</v>
      </c>
      <c r="E58" s="6">
        <v>99.39</v>
      </c>
      <c r="F58" s="6" t="s">
        <v>402</v>
      </c>
    </row>
    <row r="59" spans="1:6">
      <c r="A59" s="36" t="s">
        <v>343</v>
      </c>
      <c r="B59" s="2" t="s">
        <v>55</v>
      </c>
      <c r="C59" s="1" t="s">
        <v>17</v>
      </c>
      <c r="D59" s="1" t="s">
        <v>62</v>
      </c>
      <c r="E59" s="6">
        <v>99.83</v>
      </c>
      <c r="F59" s="6" t="s">
        <v>402</v>
      </c>
    </row>
    <row r="60" spans="1:6">
      <c r="A60" s="36" t="s">
        <v>342</v>
      </c>
      <c r="B60" s="2" t="s">
        <v>55</v>
      </c>
      <c r="C60" s="1" t="s">
        <v>17</v>
      </c>
      <c r="D60" s="1" t="s">
        <v>62</v>
      </c>
      <c r="E60" s="6">
        <v>99.28</v>
      </c>
      <c r="F60" s="6" t="s">
        <v>402</v>
      </c>
    </row>
    <row r="61" spans="1:6">
      <c r="A61" s="36" t="s">
        <v>341</v>
      </c>
      <c r="B61" s="2" t="s">
        <v>55</v>
      </c>
      <c r="C61" s="1" t="s">
        <v>17</v>
      </c>
      <c r="D61" s="1" t="s">
        <v>62</v>
      </c>
      <c r="E61" s="6">
        <v>99.82</v>
      </c>
      <c r="F61" s="6" t="s">
        <v>402</v>
      </c>
    </row>
    <row r="62" spans="1:6">
      <c r="A62" s="36" t="s">
        <v>340</v>
      </c>
      <c r="B62" s="2" t="s">
        <v>55</v>
      </c>
      <c r="C62" s="1" t="s">
        <v>17</v>
      </c>
      <c r="D62" s="1" t="s">
        <v>62</v>
      </c>
      <c r="E62" s="6">
        <v>99.77</v>
      </c>
      <c r="F62" s="6" t="s">
        <v>402</v>
      </c>
    </row>
    <row r="63" spans="1:6">
      <c r="A63" s="36" t="s">
        <v>339</v>
      </c>
      <c r="B63" s="2" t="s">
        <v>55</v>
      </c>
      <c r="C63" s="1" t="s">
        <v>17</v>
      </c>
      <c r="D63" s="1" t="s">
        <v>62</v>
      </c>
      <c r="E63" s="6">
        <v>99.8</v>
      </c>
      <c r="F63" s="6" t="s">
        <v>402</v>
      </c>
    </row>
    <row r="64" spans="1:6">
      <c r="A64" s="36" t="s">
        <v>344</v>
      </c>
      <c r="B64" s="2" t="s">
        <v>55</v>
      </c>
      <c r="C64" s="1" t="s">
        <v>17</v>
      </c>
      <c r="D64" s="1" t="s">
        <v>62</v>
      </c>
      <c r="E64" s="6">
        <v>99.8</v>
      </c>
      <c r="F64" s="6" t="s">
        <v>402</v>
      </c>
    </row>
    <row r="65" spans="1:6">
      <c r="A65" s="65" t="s">
        <v>399</v>
      </c>
      <c r="B65" s="2" t="s">
        <v>55</v>
      </c>
      <c r="C65" s="2" t="s">
        <v>17</v>
      </c>
      <c r="D65" s="1" t="s">
        <v>62</v>
      </c>
      <c r="E65" s="6">
        <v>99.9</v>
      </c>
      <c r="F65" s="6" t="s">
        <v>401</v>
      </c>
    </row>
    <row r="66" spans="1:6">
      <c r="A66" s="36" t="s">
        <v>345</v>
      </c>
      <c r="B66" s="2" t="s">
        <v>54</v>
      </c>
      <c r="C66" s="1" t="s">
        <v>63</v>
      </c>
      <c r="D66" s="1" t="s">
        <v>18</v>
      </c>
      <c r="E66" s="6">
        <v>99.5</v>
      </c>
      <c r="F66" s="6"/>
    </row>
    <row r="67" spans="1:6">
      <c r="A67" s="36" t="s">
        <v>343</v>
      </c>
      <c r="B67" s="2" t="s">
        <v>54</v>
      </c>
      <c r="C67" s="1" t="s">
        <v>63</v>
      </c>
      <c r="D67" s="1" t="s">
        <v>18</v>
      </c>
      <c r="E67" s="6">
        <v>99.5</v>
      </c>
      <c r="F67" s="6"/>
    </row>
    <row r="68" spans="1:6">
      <c r="A68" s="36" t="s">
        <v>342</v>
      </c>
      <c r="B68" s="2" t="s">
        <v>54</v>
      </c>
      <c r="C68" s="1" t="s">
        <v>63</v>
      </c>
      <c r="D68" s="1" t="s">
        <v>18</v>
      </c>
      <c r="E68" s="6">
        <v>99.5</v>
      </c>
      <c r="F68" s="6"/>
    </row>
    <row r="69" spans="1:6">
      <c r="A69" s="36" t="s">
        <v>341</v>
      </c>
      <c r="B69" s="2" t="s">
        <v>54</v>
      </c>
      <c r="C69" s="1" t="s">
        <v>63</v>
      </c>
      <c r="D69" s="1" t="s">
        <v>18</v>
      </c>
      <c r="E69" s="6">
        <v>99.5</v>
      </c>
      <c r="F69" s="6"/>
    </row>
    <row r="70" spans="1:6">
      <c r="A70" s="36" t="s">
        <v>340</v>
      </c>
      <c r="B70" s="2" t="s">
        <v>54</v>
      </c>
      <c r="C70" s="1" t="s">
        <v>63</v>
      </c>
      <c r="D70" s="1" t="s">
        <v>18</v>
      </c>
      <c r="E70" s="6">
        <v>99.5</v>
      </c>
      <c r="F70" s="6"/>
    </row>
    <row r="71" spans="1:6" ht="15" customHeight="1">
      <c r="A71" s="36" t="s">
        <v>339</v>
      </c>
      <c r="B71" s="2" t="s">
        <v>54</v>
      </c>
      <c r="C71" s="1" t="s">
        <v>63</v>
      </c>
      <c r="D71" s="1" t="s">
        <v>18</v>
      </c>
      <c r="E71" s="6">
        <v>99.5</v>
      </c>
      <c r="F71" s="6"/>
    </row>
    <row r="72" spans="1:6" ht="15" customHeight="1">
      <c r="A72" s="36" t="s">
        <v>344</v>
      </c>
      <c r="B72" s="2" t="s">
        <v>54</v>
      </c>
      <c r="C72" s="1" t="s">
        <v>63</v>
      </c>
      <c r="D72" s="1" t="s">
        <v>18</v>
      </c>
      <c r="E72" s="6">
        <v>99.5</v>
      </c>
      <c r="F72" s="6"/>
    </row>
    <row r="73" spans="1:6" ht="15" customHeight="1">
      <c r="A73" s="65" t="s">
        <v>399</v>
      </c>
      <c r="B73" s="2" t="s">
        <v>54</v>
      </c>
      <c r="C73" s="2" t="s">
        <v>63</v>
      </c>
      <c r="D73" s="1" t="s">
        <v>18</v>
      </c>
      <c r="E73" s="6">
        <v>99.5</v>
      </c>
      <c r="F73" s="6"/>
    </row>
    <row r="74" spans="1:6">
      <c r="A74" s="36" t="s">
        <v>345</v>
      </c>
      <c r="B74" s="2" t="s">
        <v>55</v>
      </c>
      <c r="C74" s="1" t="s">
        <v>63</v>
      </c>
      <c r="D74" s="1" t="s">
        <v>64</v>
      </c>
      <c r="E74" s="6">
        <v>99.66</v>
      </c>
      <c r="F74" s="6" t="s">
        <v>401</v>
      </c>
    </row>
    <row r="75" spans="1:6">
      <c r="A75" s="36" t="s">
        <v>343</v>
      </c>
      <c r="B75" s="2" t="s">
        <v>55</v>
      </c>
      <c r="C75" s="1" t="s">
        <v>63</v>
      </c>
      <c r="D75" s="1" t="s">
        <v>64</v>
      </c>
      <c r="E75" s="6">
        <v>99.7</v>
      </c>
      <c r="F75" s="6" t="s">
        <v>401</v>
      </c>
    </row>
    <row r="76" spans="1:6">
      <c r="A76" s="36" t="s">
        <v>342</v>
      </c>
      <c r="B76" s="2" t="s">
        <v>55</v>
      </c>
      <c r="C76" s="1" t="s">
        <v>63</v>
      </c>
      <c r="D76" s="1" t="s">
        <v>64</v>
      </c>
      <c r="E76" s="6">
        <v>99.73</v>
      </c>
      <c r="F76" s="6" t="s">
        <v>401</v>
      </c>
    </row>
    <row r="77" spans="1:6">
      <c r="A77" s="36" t="s">
        <v>341</v>
      </c>
      <c r="B77" s="2" t="s">
        <v>55</v>
      </c>
      <c r="C77" s="1" t="s">
        <v>63</v>
      </c>
      <c r="D77" s="1" t="s">
        <v>64</v>
      </c>
      <c r="E77" s="6">
        <v>99.76</v>
      </c>
      <c r="F77" s="6" t="s">
        <v>401</v>
      </c>
    </row>
    <row r="78" spans="1:6">
      <c r="A78" s="36" t="s">
        <v>340</v>
      </c>
      <c r="B78" s="2" t="s">
        <v>55</v>
      </c>
      <c r="C78" s="1" t="s">
        <v>63</v>
      </c>
      <c r="D78" s="1" t="s">
        <v>64</v>
      </c>
      <c r="E78" s="6">
        <v>99.76</v>
      </c>
      <c r="F78" s="6" t="s">
        <v>401</v>
      </c>
    </row>
    <row r="79" spans="1:6">
      <c r="A79" s="36" t="s">
        <v>339</v>
      </c>
      <c r="B79" s="2" t="s">
        <v>55</v>
      </c>
      <c r="C79" s="1" t="s">
        <v>63</v>
      </c>
      <c r="D79" s="1" t="s">
        <v>64</v>
      </c>
      <c r="E79" s="6">
        <v>99.74</v>
      </c>
      <c r="F79" s="6" t="s">
        <v>401</v>
      </c>
    </row>
    <row r="80" spans="1:6">
      <c r="A80" s="36" t="s">
        <v>344</v>
      </c>
      <c r="B80" s="2" t="s">
        <v>55</v>
      </c>
      <c r="C80" s="1" t="s">
        <v>63</v>
      </c>
      <c r="D80" s="1" t="s">
        <v>64</v>
      </c>
      <c r="E80" s="6">
        <v>99.76</v>
      </c>
      <c r="F80" s="6" t="s">
        <v>401</v>
      </c>
    </row>
    <row r="81" spans="1:6">
      <c r="A81" s="65" t="s">
        <v>399</v>
      </c>
      <c r="B81" s="2" t="s">
        <v>55</v>
      </c>
      <c r="C81" s="2" t="s">
        <v>63</v>
      </c>
      <c r="D81" s="1" t="s">
        <v>64</v>
      </c>
      <c r="E81" s="6">
        <v>99.7</v>
      </c>
      <c r="F81" s="6" t="s">
        <v>401</v>
      </c>
    </row>
    <row r="82" spans="1:6">
      <c r="A82" s="36" t="s">
        <v>345</v>
      </c>
      <c r="B82" s="1" t="s">
        <v>55</v>
      </c>
      <c r="C82" s="2" t="s">
        <v>44</v>
      </c>
      <c r="D82" s="1" t="s">
        <v>9</v>
      </c>
      <c r="E82" s="6">
        <v>91.4</v>
      </c>
      <c r="F82" s="6" t="s">
        <v>402</v>
      </c>
    </row>
    <row r="83" spans="1:6">
      <c r="A83" s="36" t="s">
        <v>343</v>
      </c>
      <c r="B83" s="1" t="s">
        <v>55</v>
      </c>
      <c r="C83" s="2" t="s">
        <v>44</v>
      </c>
      <c r="D83" s="1" t="s">
        <v>9</v>
      </c>
      <c r="E83" s="6">
        <v>92.7</v>
      </c>
      <c r="F83" s="6" t="s">
        <v>402</v>
      </c>
    </row>
    <row r="84" spans="1:6">
      <c r="A84" s="36" t="s">
        <v>342</v>
      </c>
      <c r="B84" s="1" t="s">
        <v>55</v>
      </c>
      <c r="C84" s="2" t="s">
        <v>44</v>
      </c>
      <c r="D84" s="1" t="s">
        <v>9</v>
      </c>
      <c r="E84" s="6">
        <v>91.7</v>
      </c>
      <c r="F84" s="6" t="s">
        <v>402</v>
      </c>
    </row>
    <row r="85" spans="1:6">
      <c r="A85" s="36" t="s">
        <v>341</v>
      </c>
      <c r="B85" s="1" t="s">
        <v>55</v>
      </c>
      <c r="C85" s="2" t="s">
        <v>44</v>
      </c>
      <c r="D85" s="1" t="s">
        <v>9</v>
      </c>
      <c r="E85" s="6">
        <v>93.2</v>
      </c>
      <c r="F85" s="6" t="s">
        <v>401</v>
      </c>
    </row>
    <row r="86" spans="1:6">
      <c r="A86" s="36" t="s">
        <v>340</v>
      </c>
      <c r="B86" s="1" t="s">
        <v>55</v>
      </c>
      <c r="C86" s="2" t="s">
        <v>44</v>
      </c>
      <c r="D86" s="1" t="s">
        <v>9</v>
      </c>
      <c r="E86" s="6">
        <v>93</v>
      </c>
      <c r="F86" s="6" t="s">
        <v>401</v>
      </c>
    </row>
    <row r="87" spans="1:6">
      <c r="A87" s="36" t="s">
        <v>339</v>
      </c>
      <c r="B87" s="1" t="s">
        <v>55</v>
      </c>
      <c r="C87" s="2" t="s">
        <v>44</v>
      </c>
      <c r="D87" s="1" t="s">
        <v>9</v>
      </c>
      <c r="E87" s="6">
        <v>92.5</v>
      </c>
      <c r="F87" s="6" t="s">
        <v>402</v>
      </c>
    </row>
    <row r="88" spans="1:6">
      <c r="A88" s="36" t="s">
        <v>344</v>
      </c>
      <c r="B88" s="1" t="s">
        <v>55</v>
      </c>
      <c r="C88" s="2" t="s">
        <v>44</v>
      </c>
      <c r="D88" s="1" t="s">
        <v>9</v>
      </c>
      <c r="E88" s="6">
        <v>93.1</v>
      </c>
      <c r="F88" s="6" t="s">
        <v>401</v>
      </c>
    </row>
    <row r="89" spans="1:6">
      <c r="A89" s="65" t="s">
        <v>399</v>
      </c>
      <c r="B89" s="2" t="s">
        <v>55</v>
      </c>
      <c r="C89" s="2" t="s">
        <v>44</v>
      </c>
      <c r="D89" s="1" t="s">
        <v>9</v>
      </c>
      <c r="E89" s="6">
        <v>91.6</v>
      </c>
      <c r="F89" s="6" t="s">
        <v>402</v>
      </c>
    </row>
    <row r="90" spans="1:6">
      <c r="A90" s="36" t="s">
        <v>345</v>
      </c>
      <c r="B90" s="2" t="s">
        <v>54</v>
      </c>
      <c r="C90" s="2" t="s">
        <v>44</v>
      </c>
      <c r="D90" s="1" t="s">
        <v>10</v>
      </c>
      <c r="E90" s="6">
        <v>93</v>
      </c>
      <c r="F90" s="6"/>
    </row>
    <row r="91" spans="1:6">
      <c r="A91" s="36" t="s">
        <v>343</v>
      </c>
      <c r="B91" s="2" t="s">
        <v>54</v>
      </c>
      <c r="C91" s="2" t="s">
        <v>44</v>
      </c>
      <c r="D91" s="1" t="s">
        <v>10</v>
      </c>
      <c r="E91" s="6">
        <v>93</v>
      </c>
      <c r="F91" s="6"/>
    </row>
    <row r="92" spans="1:6">
      <c r="A92" s="36" t="s">
        <v>342</v>
      </c>
      <c r="B92" s="2" t="s">
        <v>54</v>
      </c>
      <c r="C92" s="2" t="s">
        <v>44</v>
      </c>
      <c r="D92" s="1" t="s">
        <v>10</v>
      </c>
      <c r="E92" s="6">
        <v>93</v>
      </c>
      <c r="F92" s="6"/>
    </row>
    <row r="93" spans="1:6">
      <c r="A93" s="36" t="s">
        <v>341</v>
      </c>
      <c r="B93" s="2" t="s">
        <v>54</v>
      </c>
      <c r="C93" s="2" t="s">
        <v>44</v>
      </c>
      <c r="D93" s="1" t="s">
        <v>10</v>
      </c>
      <c r="E93" s="6">
        <v>93</v>
      </c>
      <c r="F93" s="6"/>
    </row>
    <row r="94" spans="1:6">
      <c r="A94" s="36" t="s">
        <v>340</v>
      </c>
      <c r="B94" s="2" t="s">
        <v>54</v>
      </c>
      <c r="C94" s="2" t="s">
        <v>44</v>
      </c>
      <c r="D94" s="1" t="s">
        <v>10</v>
      </c>
      <c r="E94" s="6">
        <v>93</v>
      </c>
      <c r="F94" s="6"/>
    </row>
    <row r="95" spans="1:6">
      <c r="A95" s="36" t="s">
        <v>339</v>
      </c>
      <c r="B95" s="2" t="s">
        <v>54</v>
      </c>
      <c r="C95" s="2" t="s">
        <v>44</v>
      </c>
      <c r="D95" s="1" t="s">
        <v>10</v>
      </c>
      <c r="E95" s="6">
        <v>93</v>
      </c>
      <c r="F95" s="6"/>
    </row>
    <row r="96" spans="1:6">
      <c r="A96" s="36" t="s">
        <v>344</v>
      </c>
      <c r="B96" s="2" t="s">
        <v>54</v>
      </c>
      <c r="C96" s="2" t="s">
        <v>44</v>
      </c>
      <c r="D96" s="1" t="s">
        <v>10</v>
      </c>
      <c r="E96" s="6">
        <v>93</v>
      </c>
      <c r="F96" s="6"/>
    </row>
    <row r="97" spans="1:6">
      <c r="A97" s="65" t="s">
        <v>399</v>
      </c>
      <c r="B97" s="2" t="s">
        <v>54</v>
      </c>
      <c r="C97" s="2" t="s">
        <v>44</v>
      </c>
      <c r="D97" s="1" t="s">
        <v>10</v>
      </c>
      <c r="E97" s="6">
        <v>93</v>
      </c>
      <c r="F97" s="6"/>
    </row>
    <row r="98" spans="1:6">
      <c r="A98" s="36" t="s">
        <v>345</v>
      </c>
      <c r="B98" s="2" t="s">
        <v>55</v>
      </c>
      <c r="C98" s="2" t="s">
        <v>45</v>
      </c>
      <c r="D98" s="1" t="s">
        <v>11</v>
      </c>
      <c r="E98" s="6">
        <v>98.2</v>
      </c>
      <c r="F98" s="6" t="s">
        <v>402</v>
      </c>
    </row>
    <row r="99" spans="1:6">
      <c r="A99" s="36" t="s">
        <v>343</v>
      </c>
      <c r="B99" s="2" t="s">
        <v>55</v>
      </c>
      <c r="C99" s="2" t="s">
        <v>45</v>
      </c>
      <c r="D99" s="1" t="s">
        <v>11</v>
      </c>
      <c r="E99" s="6">
        <v>98.7</v>
      </c>
      <c r="F99" s="6" t="s">
        <v>401</v>
      </c>
    </row>
    <row r="100" spans="1:6">
      <c r="A100" s="36" t="s">
        <v>342</v>
      </c>
      <c r="B100" s="2" t="s">
        <v>55</v>
      </c>
      <c r="C100" s="2" t="s">
        <v>45</v>
      </c>
      <c r="D100" s="1" t="s">
        <v>11</v>
      </c>
      <c r="E100" s="6">
        <v>98.5</v>
      </c>
      <c r="F100" s="6" t="s">
        <v>401</v>
      </c>
    </row>
    <row r="101" spans="1:6">
      <c r="A101" s="36" t="s">
        <v>341</v>
      </c>
      <c r="B101" s="2" t="s">
        <v>55</v>
      </c>
      <c r="C101" s="2" t="s">
        <v>45</v>
      </c>
      <c r="D101" s="1" t="s">
        <v>11</v>
      </c>
      <c r="E101" s="6">
        <v>98.9</v>
      </c>
      <c r="F101" s="6" t="s">
        <v>401</v>
      </c>
    </row>
    <row r="102" spans="1:6">
      <c r="A102" s="36" t="s">
        <v>340</v>
      </c>
      <c r="B102" s="2" t="s">
        <v>55</v>
      </c>
      <c r="C102" s="2" t="s">
        <v>45</v>
      </c>
      <c r="D102" s="1" t="s">
        <v>11</v>
      </c>
      <c r="E102" s="6">
        <v>98.9</v>
      </c>
      <c r="F102" s="6" t="s">
        <v>401</v>
      </c>
    </row>
    <row r="103" spans="1:6">
      <c r="A103" s="36" t="s">
        <v>339</v>
      </c>
      <c r="B103" s="2" t="s">
        <v>55</v>
      </c>
      <c r="C103" s="2" t="s">
        <v>45</v>
      </c>
      <c r="D103" s="1" t="s">
        <v>11</v>
      </c>
      <c r="E103" s="6">
        <v>98.8</v>
      </c>
      <c r="F103" s="6" t="s">
        <v>401</v>
      </c>
    </row>
    <row r="104" spans="1:6">
      <c r="A104" s="36" t="s">
        <v>344</v>
      </c>
      <c r="B104" s="2" t="s">
        <v>55</v>
      </c>
      <c r="C104" s="2" t="s">
        <v>45</v>
      </c>
      <c r="D104" s="1" t="s">
        <v>11</v>
      </c>
      <c r="E104" s="6">
        <v>98.9</v>
      </c>
      <c r="F104" s="6" t="s">
        <v>401</v>
      </c>
    </row>
    <row r="105" spans="1:6">
      <c r="A105" s="65" t="s">
        <v>399</v>
      </c>
      <c r="B105" s="2" t="s">
        <v>55</v>
      </c>
      <c r="C105" s="2" t="s">
        <v>45</v>
      </c>
      <c r="D105" s="1" t="s">
        <v>11</v>
      </c>
      <c r="E105" s="6">
        <v>98.4</v>
      </c>
      <c r="F105" s="6" t="s">
        <v>402</v>
      </c>
    </row>
    <row r="106" spans="1:6">
      <c r="A106" s="36" t="s">
        <v>345</v>
      </c>
      <c r="B106" s="2" t="s">
        <v>54</v>
      </c>
      <c r="C106" s="2" t="s">
        <v>45</v>
      </c>
      <c r="D106" s="1" t="s">
        <v>12</v>
      </c>
      <c r="E106" s="6">
        <v>98.5</v>
      </c>
      <c r="F106" s="6"/>
    </row>
    <row r="107" spans="1:6">
      <c r="A107" s="36" t="s">
        <v>343</v>
      </c>
      <c r="B107" s="2" t="s">
        <v>54</v>
      </c>
      <c r="C107" s="2" t="s">
        <v>45</v>
      </c>
      <c r="D107" s="1" t="s">
        <v>12</v>
      </c>
      <c r="E107" s="6">
        <v>98.5</v>
      </c>
      <c r="F107" s="6"/>
    </row>
    <row r="108" spans="1:6">
      <c r="A108" s="36" t="s">
        <v>342</v>
      </c>
      <c r="B108" s="2" t="s">
        <v>54</v>
      </c>
      <c r="C108" s="2" t="s">
        <v>45</v>
      </c>
      <c r="D108" s="1" t="s">
        <v>12</v>
      </c>
      <c r="E108" s="6">
        <v>98.5</v>
      </c>
      <c r="F108" s="6"/>
    </row>
    <row r="109" spans="1:6">
      <c r="A109" s="36" t="s">
        <v>341</v>
      </c>
      <c r="B109" s="2" t="s">
        <v>54</v>
      </c>
      <c r="C109" s="2" t="s">
        <v>45</v>
      </c>
      <c r="D109" s="1" t="s">
        <v>12</v>
      </c>
      <c r="E109" s="6">
        <v>98.5</v>
      </c>
      <c r="F109" s="6"/>
    </row>
    <row r="110" spans="1:6">
      <c r="A110" s="36" t="s">
        <v>340</v>
      </c>
      <c r="B110" s="2" t="s">
        <v>54</v>
      </c>
      <c r="C110" s="2" t="s">
        <v>45</v>
      </c>
      <c r="D110" s="1" t="s">
        <v>12</v>
      </c>
      <c r="E110" s="6">
        <v>98.5</v>
      </c>
      <c r="F110" s="6"/>
    </row>
    <row r="111" spans="1:6">
      <c r="A111" s="36" t="s">
        <v>339</v>
      </c>
      <c r="B111" s="2" t="s">
        <v>54</v>
      </c>
      <c r="C111" s="2" t="s">
        <v>45</v>
      </c>
      <c r="D111" s="1" t="s">
        <v>12</v>
      </c>
      <c r="E111" s="6">
        <v>98.5</v>
      </c>
      <c r="F111" s="6"/>
    </row>
    <row r="112" spans="1:6">
      <c r="A112" s="36" t="s">
        <v>344</v>
      </c>
      <c r="B112" s="2" t="s">
        <v>54</v>
      </c>
      <c r="C112" s="2" t="s">
        <v>45</v>
      </c>
      <c r="D112" s="1" t="s">
        <v>12</v>
      </c>
      <c r="E112" s="6">
        <v>98.5</v>
      </c>
      <c r="F112" s="6"/>
    </row>
    <row r="113" spans="1:6">
      <c r="A113" s="20" t="s">
        <v>399</v>
      </c>
      <c r="B113" s="2" t="s">
        <v>54</v>
      </c>
      <c r="C113" s="2" t="s">
        <v>45</v>
      </c>
      <c r="D113" s="1" t="s">
        <v>12</v>
      </c>
      <c r="E113" s="6">
        <v>98.5</v>
      </c>
      <c r="F113" s="6"/>
    </row>
    <row r="114" spans="1:6">
      <c r="A114" s="1"/>
      <c r="B114" s="1"/>
    </row>
    <row r="115" spans="1:6">
      <c r="A115" s="1"/>
      <c r="B115" s="1"/>
    </row>
    <row r="116" spans="1:6">
      <c r="A116" s="1"/>
      <c r="B116" s="1"/>
    </row>
    <row r="117" spans="1:6">
      <c r="A117" s="1"/>
      <c r="B117" s="1"/>
    </row>
    <row r="118" spans="1:6">
      <c r="A118" s="1"/>
      <c r="B118" s="1"/>
    </row>
    <row r="119" spans="1:6">
      <c r="A119" s="1"/>
      <c r="B119" s="1"/>
    </row>
    <row r="120" spans="1:6">
      <c r="A120" s="1"/>
      <c r="B120" s="1"/>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J81"/>
  <sheetViews>
    <sheetView zoomScale="90" zoomScaleNormal="90" workbookViewId="0">
      <selection activeCell="N38" sqref="N38"/>
    </sheetView>
  </sheetViews>
  <sheetFormatPr defaultRowHeight="14.25"/>
  <cols>
    <col min="1" max="1" width="10.73046875" style="1" customWidth="1"/>
    <col min="2" max="2" width="27.06640625" customWidth="1"/>
    <col min="3" max="3" width="17.59765625" customWidth="1"/>
    <col min="4" max="4" width="10.59765625" customWidth="1"/>
    <col min="5" max="5" width="13.9296875" bestFit="1" customWidth="1"/>
    <col min="6" max="6" width="6.796875" style="4" bestFit="1" customWidth="1"/>
    <col min="9" max="9" width="9.06640625" style="31"/>
  </cols>
  <sheetData>
    <row r="1" spans="1:10" s="8" customFormat="1">
      <c r="A1" s="9" t="s">
        <v>25</v>
      </c>
      <c r="B1" s="9" t="s">
        <v>43</v>
      </c>
      <c r="C1" s="9" t="s">
        <v>38</v>
      </c>
      <c r="D1" s="9" t="s">
        <v>36</v>
      </c>
      <c r="E1" s="9" t="s">
        <v>37</v>
      </c>
      <c r="F1" s="46" t="s">
        <v>0</v>
      </c>
      <c r="G1" s="9" t="s">
        <v>92</v>
      </c>
      <c r="H1" s="9" t="s">
        <v>91</v>
      </c>
      <c r="I1" s="32" t="s">
        <v>90</v>
      </c>
      <c r="J1" s="9" t="s">
        <v>403</v>
      </c>
    </row>
    <row r="2" spans="1:10" s="8" customFormat="1">
      <c r="A2" s="21">
        <v>39909</v>
      </c>
      <c r="B2" s="1" t="s">
        <v>39</v>
      </c>
      <c r="C2" s="1" t="s">
        <v>33</v>
      </c>
      <c r="D2" s="1" t="s">
        <v>44</v>
      </c>
      <c r="E2" s="1" t="s">
        <v>46</v>
      </c>
      <c r="F2" s="17">
        <v>0.47699999999999998</v>
      </c>
      <c r="G2" s="22">
        <f>letterprices2[[#This Row],[Price (£)]]</f>
        <v>0.47699999999999998</v>
      </c>
      <c r="H2" s="1">
        <f>letterprices2[[#This Row],[Price (£)]]-letterprices2[[#This Row],[2007 value]]</f>
        <v>0</v>
      </c>
      <c r="I2" s="6">
        <f>(letterprices2[[#This Row],[Workings]]/letterprices2[[#This Row],[2007 value]])*100</f>
        <v>0</v>
      </c>
      <c r="J2" s="9">
        <v>1</v>
      </c>
    </row>
    <row r="3" spans="1:10" s="8" customFormat="1">
      <c r="A3" s="21">
        <v>40274</v>
      </c>
      <c r="B3" s="1" t="s">
        <v>39</v>
      </c>
      <c r="C3" s="1" t="s">
        <v>33</v>
      </c>
      <c r="D3" s="1" t="s">
        <v>44</v>
      </c>
      <c r="E3" s="1" t="s">
        <v>46</v>
      </c>
      <c r="F3" s="17">
        <v>0.48599999999999999</v>
      </c>
      <c r="G3" s="22">
        <f>F2</f>
        <v>0.47699999999999998</v>
      </c>
      <c r="H3" s="1">
        <f>letterprices2[[#This Row],[Price (£)]]-letterprices2[[#This Row],[2007 value]]</f>
        <v>9.000000000000008E-3</v>
      </c>
      <c r="I3" s="6">
        <f>(letterprices2[[#This Row],[Workings]]/letterprices2[[#This Row],[2007 value]])*100</f>
        <v>1.8867924528301903</v>
      </c>
      <c r="J3" s="9">
        <v>1</v>
      </c>
    </row>
    <row r="4" spans="1:10">
      <c r="A4" s="21">
        <v>40637</v>
      </c>
      <c r="B4" s="1" t="s">
        <v>39</v>
      </c>
      <c r="C4" s="1" t="s">
        <v>33</v>
      </c>
      <c r="D4" s="1" t="s">
        <v>44</v>
      </c>
      <c r="E4" s="1" t="s">
        <v>46</v>
      </c>
      <c r="F4" s="4">
        <v>0.52400000000000002</v>
      </c>
      <c r="G4" s="4">
        <f>F2</f>
        <v>0.47699999999999998</v>
      </c>
      <c r="H4" s="1">
        <f>letterprices2[[#This Row],[Price (£)]]-letterprices2[[#This Row],[2007 value]]</f>
        <v>4.7000000000000042E-2</v>
      </c>
      <c r="I4" s="6">
        <f>(letterprices2[[#This Row],[Workings]]/letterprices2[[#This Row],[2007 value]])*100</f>
        <v>9.8532494758909941</v>
      </c>
      <c r="J4" s="1">
        <v>1</v>
      </c>
    </row>
    <row r="5" spans="1:10">
      <c r="A5" s="21">
        <v>41029</v>
      </c>
      <c r="B5" s="1" t="s">
        <v>39</v>
      </c>
      <c r="C5" s="1" t="s">
        <v>33</v>
      </c>
      <c r="D5" s="1" t="s">
        <v>44</v>
      </c>
      <c r="E5" s="1" t="s">
        <v>46</v>
      </c>
      <c r="F5" s="4">
        <v>0.66</v>
      </c>
      <c r="G5" s="4">
        <f>F2</f>
        <v>0.47699999999999998</v>
      </c>
      <c r="H5" s="1">
        <f>letterprices2[[#This Row],[Price (£)]]-letterprices2[[#This Row],[2007 value]]</f>
        <v>0.18300000000000005</v>
      </c>
      <c r="I5" s="6">
        <f>(letterprices2[[#This Row],[Workings]]/letterprices2[[#This Row],[2007 value]])*100</f>
        <v>38.364779874213852</v>
      </c>
      <c r="J5" s="1">
        <v>1</v>
      </c>
    </row>
    <row r="6" spans="1:10">
      <c r="A6" s="21">
        <v>41365</v>
      </c>
      <c r="B6" s="1" t="s">
        <v>39</v>
      </c>
      <c r="C6" s="1" t="s">
        <v>33</v>
      </c>
      <c r="D6" s="1" t="s">
        <v>44</v>
      </c>
      <c r="E6" s="1" t="s">
        <v>46</v>
      </c>
      <c r="F6" s="4">
        <v>0.64200000000000002</v>
      </c>
      <c r="G6" s="4">
        <f>F2</f>
        <v>0.47699999999999998</v>
      </c>
      <c r="H6" s="1">
        <f>letterprices2[[#This Row],[Price (£)]]-letterprices2[[#This Row],[2007 value]]</f>
        <v>0.16500000000000004</v>
      </c>
      <c r="I6" s="6">
        <f>(letterprices2[[#This Row],[Workings]]/letterprices2[[#This Row],[2007 value]])*100</f>
        <v>34.591194968553467</v>
      </c>
      <c r="J6" s="1">
        <v>1</v>
      </c>
    </row>
    <row r="7" spans="1:10">
      <c r="A7" s="21">
        <v>41729</v>
      </c>
      <c r="B7" s="1" t="s">
        <v>39</v>
      </c>
      <c r="C7" s="1" t="s">
        <v>33</v>
      </c>
      <c r="D7" s="1" t="s">
        <v>44</v>
      </c>
      <c r="E7" s="1" t="s">
        <v>46</v>
      </c>
      <c r="F7" s="4">
        <v>0.65300000000000002</v>
      </c>
      <c r="G7" s="4">
        <f>F2</f>
        <v>0.47699999999999998</v>
      </c>
      <c r="H7" s="1">
        <f>letterprices2[[#This Row],[Price (£)]]-letterprices2[[#This Row],[2007 value]]</f>
        <v>0.17600000000000005</v>
      </c>
      <c r="I7" s="6">
        <f>(letterprices2[[#This Row],[Workings]]/letterprices2[[#This Row],[2007 value]])*100</f>
        <v>36.8972746331237</v>
      </c>
      <c r="J7" s="1">
        <v>1</v>
      </c>
    </row>
    <row r="8" spans="1:10">
      <c r="A8" s="21">
        <v>42093</v>
      </c>
      <c r="B8" s="1" t="s">
        <v>39</v>
      </c>
      <c r="C8" s="1" t="s">
        <v>33</v>
      </c>
      <c r="D8" s="1" t="s">
        <v>44</v>
      </c>
      <c r="E8" s="1" t="s">
        <v>46</v>
      </c>
      <c r="F8" s="4">
        <v>0.66300000000000003</v>
      </c>
      <c r="G8" s="4">
        <f>F2</f>
        <v>0.47699999999999998</v>
      </c>
      <c r="H8" s="1">
        <f>letterprices2[[#This Row],[Price (£)]]-letterprices2[[#This Row],[2007 value]]</f>
        <v>0.18600000000000005</v>
      </c>
      <c r="I8" s="6">
        <f>(letterprices2[[#This Row],[Workings]]/letterprices2[[#This Row],[2007 value]])*100</f>
        <v>38.993710691823914</v>
      </c>
      <c r="J8" s="1">
        <v>1</v>
      </c>
    </row>
    <row r="9" spans="1:10">
      <c r="A9" s="21">
        <v>42458</v>
      </c>
      <c r="B9" s="1" t="s">
        <v>39</v>
      </c>
      <c r="C9" s="1" t="s">
        <v>33</v>
      </c>
      <c r="D9" s="1" t="s">
        <v>44</v>
      </c>
      <c r="E9" s="1" t="s">
        <v>46</v>
      </c>
      <c r="F9" s="4">
        <v>0.67100000000000004</v>
      </c>
      <c r="G9" s="4">
        <f>F2</f>
        <v>0.47699999999999998</v>
      </c>
      <c r="H9" s="1">
        <f>letterprices2[[#This Row],[Price (£)]]-letterprices2[[#This Row],[2007 value]]</f>
        <v>0.19400000000000006</v>
      </c>
      <c r="I9" s="6">
        <f>(letterprices2[[#This Row],[Workings]]/letterprices2[[#This Row],[2007 value]])*100</f>
        <v>40.670859538784079</v>
      </c>
      <c r="J9" s="1">
        <v>1</v>
      </c>
    </row>
    <row r="10" spans="1:10">
      <c r="A10" s="21">
        <v>42821</v>
      </c>
      <c r="B10" s="1" t="s">
        <v>39</v>
      </c>
      <c r="C10" s="1" t="s">
        <v>33</v>
      </c>
      <c r="D10" s="1" t="s">
        <v>44</v>
      </c>
      <c r="E10" s="1" t="s">
        <v>46</v>
      </c>
      <c r="F10" s="4">
        <v>0.66600000000000004</v>
      </c>
      <c r="G10" s="4">
        <f>F2</f>
        <v>0.47699999999999998</v>
      </c>
      <c r="H10" s="33">
        <f>letterprices2[[#This Row],[Price (£)]]-letterprices2[[#This Row],[2007 value]]</f>
        <v>0.18900000000000006</v>
      </c>
      <c r="I10" s="6">
        <f>(letterprices2[[#This Row],[Workings]]/letterprices2[[#This Row],[2007 value]])*100</f>
        <v>39.622641509433976</v>
      </c>
      <c r="J10" s="1">
        <v>1</v>
      </c>
    </row>
    <row r="11" spans="1:10">
      <c r="A11" s="21">
        <v>43185</v>
      </c>
      <c r="B11" s="1" t="s">
        <v>39</v>
      </c>
      <c r="C11" s="1" t="s">
        <v>33</v>
      </c>
      <c r="D11" s="1" t="s">
        <v>44</v>
      </c>
      <c r="E11" s="1" t="s">
        <v>46</v>
      </c>
      <c r="F11" s="4">
        <v>0.67</v>
      </c>
      <c r="G11" s="4">
        <f>F2</f>
        <v>0.47699999999999998</v>
      </c>
      <c r="H11" s="33">
        <f>letterprices2[[#This Row],[Price (£)]]-letterprices2[[#This Row],[2007 value]]</f>
        <v>0.19300000000000006</v>
      </c>
      <c r="I11" s="6">
        <f>(letterprices2[[#This Row],[Workings]]/letterprices2[[#This Row],[2007 value]])*100</f>
        <v>40.461215932914065</v>
      </c>
      <c r="J11" s="1">
        <v>1</v>
      </c>
    </row>
    <row r="12" spans="1:10">
      <c r="A12" s="21">
        <v>39909</v>
      </c>
      <c r="B12" s="1" t="s">
        <v>348</v>
      </c>
      <c r="C12" s="1" t="s">
        <v>33</v>
      </c>
      <c r="D12" s="1" t="s">
        <v>44</v>
      </c>
      <c r="E12" s="1" t="s">
        <v>34</v>
      </c>
      <c r="F12" s="17">
        <v>0.441</v>
      </c>
      <c r="G12" s="17">
        <f>letterprices2[[#This Row],[Price (£)]]</f>
        <v>0.441</v>
      </c>
      <c r="H12" s="1">
        <f>letterprices2[[#This Row],[Price (£)]]-letterprices2[[#This Row],[2007 value]]</f>
        <v>0</v>
      </c>
      <c r="I12" s="6">
        <f>(letterprices2[[#This Row],[Workings]]/letterprices2[[#This Row],[2007 value]])*100</f>
        <v>0</v>
      </c>
      <c r="J12" s="1">
        <v>3</v>
      </c>
    </row>
    <row r="13" spans="1:10">
      <c r="A13" s="21">
        <v>40274</v>
      </c>
      <c r="B13" s="1" t="s">
        <v>348</v>
      </c>
      <c r="C13" s="1" t="s">
        <v>33</v>
      </c>
      <c r="D13" s="1" t="s">
        <v>44</v>
      </c>
      <c r="E13" s="1" t="s">
        <v>34</v>
      </c>
      <c r="F13" s="17">
        <v>0.42599999999999999</v>
      </c>
      <c r="G13" s="17">
        <f>F12</f>
        <v>0.441</v>
      </c>
      <c r="H13" s="1">
        <f>letterprices2[[#This Row],[Price (£)]]-letterprices2[[#This Row],[2007 value]]</f>
        <v>-1.5000000000000013E-2</v>
      </c>
      <c r="I13" s="6">
        <f>(letterprices2[[#This Row],[Workings]]/letterprices2[[#This Row],[2007 value]])*100</f>
        <v>-3.40136054421769</v>
      </c>
      <c r="J13" s="1">
        <v>3</v>
      </c>
    </row>
    <row r="14" spans="1:10">
      <c r="A14" s="21">
        <v>40637</v>
      </c>
      <c r="B14" s="1" t="s">
        <v>348</v>
      </c>
      <c r="C14" s="1" t="s">
        <v>33</v>
      </c>
      <c r="D14" s="1" t="s">
        <v>44</v>
      </c>
      <c r="E14" s="1" t="s">
        <v>34</v>
      </c>
      <c r="F14" s="4">
        <v>0.44400000000000001</v>
      </c>
      <c r="G14" s="4">
        <f>F12</f>
        <v>0.441</v>
      </c>
      <c r="H14" s="1">
        <f>letterprices2[[#This Row],[Price (£)]]-letterprices2[[#This Row],[2007 value]]</f>
        <v>3.0000000000000027E-3</v>
      </c>
      <c r="I14" s="6">
        <f>(letterprices2[[#This Row],[Workings]]/letterprices2[[#This Row],[2007 value]])*100</f>
        <v>0.68027210884353795</v>
      </c>
      <c r="J14" s="1">
        <v>3</v>
      </c>
    </row>
    <row r="15" spans="1:10">
      <c r="A15" s="21">
        <v>41029</v>
      </c>
      <c r="B15" s="1" t="s">
        <v>348</v>
      </c>
      <c r="C15" s="1" t="s">
        <v>33</v>
      </c>
      <c r="D15" s="1" t="s">
        <v>44</v>
      </c>
      <c r="E15" s="1" t="s">
        <v>34</v>
      </c>
      <c r="F15" s="4">
        <v>0.48399999999999999</v>
      </c>
      <c r="G15" s="4">
        <f>F12</f>
        <v>0.441</v>
      </c>
      <c r="H15" s="1">
        <f>letterprices2[[#This Row],[Price (£)]]-letterprices2[[#This Row],[2007 value]]</f>
        <v>4.2999999999999983E-2</v>
      </c>
      <c r="I15" s="6">
        <f>(letterprices2[[#This Row],[Workings]]/letterprices2[[#This Row],[2007 value]])*100</f>
        <v>9.7505668934240326</v>
      </c>
      <c r="J15" s="1">
        <v>3</v>
      </c>
    </row>
    <row r="16" spans="1:10">
      <c r="A16" s="21">
        <v>41365</v>
      </c>
      <c r="B16" s="1" t="s">
        <v>348</v>
      </c>
      <c r="C16" s="1" t="s">
        <v>33</v>
      </c>
      <c r="D16" s="1" t="s">
        <v>44</v>
      </c>
      <c r="E16" s="1" t="s">
        <v>34</v>
      </c>
      <c r="F16" s="4">
        <v>0.503</v>
      </c>
      <c r="G16" s="4">
        <f>F12</f>
        <v>0.441</v>
      </c>
      <c r="H16" s="1">
        <f>letterprices2[[#This Row],[Price (£)]]-letterprices2[[#This Row],[2007 value]]</f>
        <v>6.2E-2</v>
      </c>
      <c r="I16" s="6">
        <f>(letterprices2[[#This Row],[Workings]]/letterprices2[[#This Row],[2007 value]])*100</f>
        <v>14.058956916099774</v>
      </c>
      <c r="J16" s="1">
        <v>3</v>
      </c>
    </row>
    <row r="17" spans="1:10">
      <c r="A17" s="21">
        <v>41729</v>
      </c>
      <c r="B17" s="1" t="s">
        <v>348</v>
      </c>
      <c r="C17" s="1" t="s">
        <v>33</v>
      </c>
      <c r="D17" s="1" t="s">
        <v>44</v>
      </c>
      <c r="E17" s="1" t="s">
        <v>34</v>
      </c>
      <c r="F17" s="4">
        <v>0.52700000000000002</v>
      </c>
      <c r="G17" s="4">
        <f>F12</f>
        <v>0.441</v>
      </c>
      <c r="H17" s="1">
        <f>letterprices2[[#This Row],[Price (£)]]-letterprices2[[#This Row],[2007 value]]</f>
        <v>8.6000000000000021E-2</v>
      </c>
      <c r="I17" s="6">
        <f>(letterprices2[[#This Row],[Workings]]/letterprices2[[#This Row],[2007 value]])*100</f>
        <v>19.501133786848076</v>
      </c>
      <c r="J17" s="1">
        <v>3</v>
      </c>
    </row>
    <row r="18" spans="1:10">
      <c r="A18" s="21">
        <v>42093</v>
      </c>
      <c r="B18" s="1" t="s">
        <v>348</v>
      </c>
      <c r="C18" s="1" t="s">
        <v>33</v>
      </c>
      <c r="D18" s="1" t="s">
        <v>44</v>
      </c>
      <c r="E18" s="1" t="s">
        <v>34</v>
      </c>
      <c r="F18" s="4">
        <v>0.54800000000000004</v>
      </c>
      <c r="G18" s="4">
        <f>F12</f>
        <v>0.441</v>
      </c>
      <c r="H18" s="1">
        <f>letterprices2[[#This Row],[Price (£)]]-letterprices2[[#This Row],[2007 value]]</f>
        <v>0.10700000000000004</v>
      </c>
      <c r="I18" s="6">
        <f>(letterprices2[[#This Row],[Workings]]/letterprices2[[#This Row],[2007 value]])*100</f>
        <v>24.263038548752842</v>
      </c>
      <c r="J18" s="1">
        <v>3</v>
      </c>
    </row>
    <row r="19" spans="1:10">
      <c r="A19" s="21">
        <v>42458</v>
      </c>
      <c r="B19" s="1" t="s">
        <v>348</v>
      </c>
      <c r="C19" s="1" t="s">
        <v>33</v>
      </c>
      <c r="D19" s="1" t="s">
        <v>44</v>
      </c>
      <c r="E19" s="1" t="s">
        <v>34</v>
      </c>
      <c r="F19" s="4">
        <v>0.55600000000000005</v>
      </c>
      <c r="G19" s="4">
        <f>F12</f>
        <v>0.441</v>
      </c>
      <c r="H19" s="1">
        <f>letterprices2[[#This Row],[Price (£)]]-letterprices2[[#This Row],[2007 value]]</f>
        <v>0.11500000000000005</v>
      </c>
      <c r="I19" s="6">
        <f>(letterprices2[[#This Row],[Workings]]/letterprices2[[#This Row],[2007 value]])*100</f>
        <v>26.077097505668945</v>
      </c>
      <c r="J19" s="1">
        <v>3</v>
      </c>
    </row>
    <row r="20" spans="1:10">
      <c r="A20" s="21">
        <v>42821</v>
      </c>
      <c r="B20" s="1" t="s">
        <v>348</v>
      </c>
      <c r="C20" s="1" t="s">
        <v>33</v>
      </c>
      <c r="D20" s="1" t="s">
        <v>44</v>
      </c>
      <c r="E20" s="1" t="s">
        <v>34</v>
      </c>
      <c r="F20" s="4">
        <v>0.58399999999999996</v>
      </c>
      <c r="G20" s="4">
        <f>F12</f>
        <v>0.441</v>
      </c>
      <c r="H20" s="33">
        <f>letterprices2[[#This Row],[Price (£)]]-letterprices2[[#This Row],[2007 value]]</f>
        <v>0.14299999999999996</v>
      </c>
      <c r="I20" s="6">
        <f>(letterprices2[[#This Row],[Workings]]/letterprices2[[#This Row],[2007 value]])*100</f>
        <v>32.426303854875279</v>
      </c>
      <c r="J20" s="1">
        <v>3</v>
      </c>
    </row>
    <row r="21" spans="1:10">
      <c r="A21" s="21">
        <v>43185</v>
      </c>
      <c r="B21" s="1" t="s">
        <v>348</v>
      </c>
      <c r="C21" s="1" t="s">
        <v>33</v>
      </c>
      <c r="D21" s="1" t="s">
        <v>44</v>
      </c>
      <c r="E21" s="1" t="s">
        <v>34</v>
      </c>
      <c r="F21" s="4">
        <v>0.6</v>
      </c>
      <c r="G21" s="4">
        <f>F12</f>
        <v>0.441</v>
      </c>
      <c r="H21" s="33">
        <f>letterprices2[[#This Row],[Price (£)]]-letterprices2[[#This Row],[2007 value]]</f>
        <v>0.15899999999999997</v>
      </c>
      <c r="I21" s="6">
        <f>(letterprices2[[#This Row],[Workings]]/letterprices2[[#This Row],[2007 value]])*100</f>
        <v>36.054421768707478</v>
      </c>
      <c r="J21" s="1">
        <v>3</v>
      </c>
    </row>
    <row r="22" spans="1:10">
      <c r="A22" s="21">
        <v>39909</v>
      </c>
      <c r="B22" s="1" t="s">
        <v>40</v>
      </c>
      <c r="C22" s="1" t="s">
        <v>33</v>
      </c>
      <c r="D22" s="1" t="s">
        <v>45</v>
      </c>
      <c r="E22" s="1" t="s">
        <v>46</v>
      </c>
      <c r="F22" s="10">
        <v>0.36699999999999999</v>
      </c>
      <c r="G22" s="4">
        <f>letterprices2[[#This Row],[Price (£)]]</f>
        <v>0.36699999999999999</v>
      </c>
      <c r="H22" s="1">
        <f>letterprices2[[#This Row],[Price (£)]]-letterprices2[[#This Row],[2007 value]]</f>
        <v>0</v>
      </c>
      <c r="I22" s="6">
        <f>(letterprices2[[#This Row],[Workings]]/letterprices2[[#This Row],[2007 value]])*100</f>
        <v>0</v>
      </c>
      <c r="J22" s="1">
        <v>2</v>
      </c>
    </row>
    <row r="23" spans="1:10">
      <c r="A23" s="21">
        <v>40274</v>
      </c>
      <c r="B23" s="1" t="s">
        <v>40</v>
      </c>
      <c r="C23" s="1" t="s">
        <v>33</v>
      </c>
      <c r="D23" s="1" t="s">
        <v>45</v>
      </c>
      <c r="E23" s="1" t="s">
        <v>46</v>
      </c>
      <c r="F23" s="10">
        <v>0.379</v>
      </c>
      <c r="G23" s="4">
        <f>F22</f>
        <v>0.36699999999999999</v>
      </c>
      <c r="H23" s="1">
        <f>letterprices2[[#This Row],[Price (£)]]-letterprices2[[#This Row],[2007 value]]</f>
        <v>1.2000000000000011E-2</v>
      </c>
      <c r="I23" s="6">
        <f>(letterprices2[[#This Row],[Workings]]/letterprices2[[#This Row],[2007 value]])*100</f>
        <v>3.2697547683923736</v>
      </c>
      <c r="J23" s="1">
        <v>2</v>
      </c>
    </row>
    <row r="24" spans="1:10">
      <c r="A24" s="21">
        <v>40637</v>
      </c>
      <c r="B24" s="1" t="s">
        <v>40</v>
      </c>
      <c r="C24" s="1" t="s">
        <v>33</v>
      </c>
      <c r="D24" s="1" t="s">
        <v>45</v>
      </c>
      <c r="E24" s="1" t="s">
        <v>46</v>
      </c>
      <c r="F24" s="10">
        <v>0.41</v>
      </c>
      <c r="G24" s="4">
        <f>F22</f>
        <v>0.36699999999999999</v>
      </c>
      <c r="H24" s="1">
        <f>letterprices2[[#This Row],[Price (£)]]-letterprices2[[#This Row],[2007 value]]</f>
        <v>4.2999999999999983E-2</v>
      </c>
      <c r="I24" s="6">
        <f>(letterprices2[[#This Row],[Workings]]/letterprices2[[#This Row],[2007 value]])*100</f>
        <v>11.716621253405989</v>
      </c>
      <c r="J24" s="1">
        <v>2</v>
      </c>
    </row>
    <row r="25" spans="1:10">
      <c r="A25" s="21">
        <v>41029</v>
      </c>
      <c r="B25" s="1" t="s">
        <v>40</v>
      </c>
      <c r="C25" s="1" t="s">
        <v>33</v>
      </c>
      <c r="D25" s="1" t="s">
        <v>45</v>
      </c>
      <c r="E25" s="1" t="s">
        <v>46</v>
      </c>
      <c r="F25" s="10">
        <v>0.55000000000000004</v>
      </c>
      <c r="G25" s="4">
        <f>F22</f>
        <v>0.36699999999999999</v>
      </c>
      <c r="H25" s="1">
        <f>letterprices2[[#This Row],[Price (£)]]-letterprices2[[#This Row],[2007 value]]</f>
        <v>0.18300000000000005</v>
      </c>
      <c r="I25" s="6">
        <f>(letterprices2[[#This Row],[Workings]]/letterprices2[[#This Row],[2007 value]])*100</f>
        <v>49.863760217983668</v>
      </c>
      <c r="J25" s="1">
        <v>2</v>
      </c>
    </row>
    <row r="26" spans="1:10">
      <c r="A26" s="21">
        <v>41365</v>
      </c>
      <c r="B26" s="1" t="s">
        <v>40</v>
      </c>
      <c r="C26" s="1" t="s">
        <v>33</v>
      </c>
      <c r="D26" s="1" t="s">
        <v>45</v>
      </c>
      <c r="E26" s="1" t="s">
        <v>46</v>
      </c>
      <c r="F26" s="10">
        <v>0.53500000000000003</v>
      </c>
      <c r="G26" s="4">
        <f>F22</f>
        <v>0.36699999999999999</v>
      </c>
      <c r="H26" s="1">
        <f>letterprices2[[#This Row],[Price (£)]]-letterprices2[[#This Row],[2007 value]]</f>
        <v>0.16800000000000004</v>
      </c>
      <c r="I26" s="6">
        <f>(letterprices2[[#This Row],[Workings]]/letterprices2[[#This Row],[2007 value]])*100</f>
        <v>45.7765667574932</v>
      </c>
      <c r="J26" s="1">
        <v>2</v>
      </c>
    </row>
    <row r="27" spans="1:10">
      <c r="A27" s="21">
        <v>41729</v>
      </c>
      <c r="B27" s="1" t="s">
        <v>40</v>
      </c>
      <c r="C27" s="1" t="s">
        <v>33</v>
      </c>
      <c r="D27" s="1" t="s">
        <v>45</v>
      </c>
      <c r="E27" s="1" t="s">
        <v>46</v>
      </c>
      <c r="F27" s="10">
        <v>0.55800000000000005</v>
      </c>
      <c r="G27" s="4">
        <f>F22</f>
        <v>0.36699999999999999</v>
      </c>
      <c r="H27" s="1">
        <f>letterprices2[[#This Row],[Price (£)]]-letterprices2[[#This Row],[2007 value]]</f>
        <v>0.19100000000000006</v>
      </c>
      <c r="I27" s="6">
        <f>(letterprices2[[#This Row],[Workings]]/letterprices2[[#This Row],[2007 value]])*100</f>
        <v>52.043596730245248</v>
      </c>
      <c r="J27" s="1">
        <v>2</v>
      </c>
    </row>
    <row r="28" spans="1:10">
      <c r="A28" s="21">
        <v>42093</v>
      </c>
      <c r="B28" s="1" t="s">
        <v>40</v>
      </c>
      <c r="C28" s="1" t="s">
        <v>33</v>
      </c>
      <c r="D28" s="1" t="s">
        <v>45</v>
      </c>
      <c r="E28" s="1" t="s">
        <v>46</v>
      </c>
      <c r="F28" s="10">
        <v>0.56899999999999995</v>
      </c>
      <c r="G28" s="4">
        <f>F22</f>
        <v>0.36699999999999999</v>
      </c>
      <c r="H28" s="1">
        <f>letterprices2[[#This Row],[Price (£)]]-letterprices2[[#This Row],[2007 value]]</f>
        <v>0.20199999999999996</v>
      </c>
      <c r="I28" s="6">
        <f>(letterprices2[[#This Row],[Workings]]/letterprices2[[#This Row],[2007 value]])*100</f>
        <v>55.040871934604894</v>
      </c>
      <c r="J28" s="1">
        <v>2</v>
      </c>
    </row>
    <row r="29" spans="1:10">
      <c r="A29" s="21">
        <v>42458</v>
      </c>
      <c r="B29" s="1" t="s">
        <v>40</v>
      </c>
      <c r="C29" s="1" t="s">
        <v>33</v>
      </c>
      <c r="D29" s="1" t="s">
        <v>45</v>
      </c>
      <c r="E29" s="1" t="s">
        <v>46</v>
      </c>
      <c r="F29" s="10">
        <v>0.57699999999999996</v>
      </c>
      <c r="G29" s="4">
        <f>F22</f>
        <v>0.36699999999999999</v>
      </c>
      <c r="H29" s="1">
        <f>letterprices2[[#This Row],[Price (£)]]-letterprices2[[#This Row],[2007 value]]</f>
        <v>0.20999999999999996</v>
      </c>
      <c r="I29" s="6">
        <f>(letterprices2[[#This Row],[Workings]]/letterprices2[[#This Row],[2007 value]])*100</f>
        <v>57.220708446866475</v>
      </c>
      <c r="J29" s="1">
        <v>2</v>
      </c>
    </row>
    <row r="30" spans="1:10">
      <c r="A30" s="21">
        <v>42821</v>
      </c>
      <c r="B30" s="1" t="s">
        <v>40</v>
      </c>
      <c r="C30" s="1" t="s">
        <v>33</v>
      </c>
      <c r="D30" s="1" t="s">
        <v>45</v>
      </c>
      <c r="E30" s="1" t="s">
        <v>46</v>
      </c>
      <c r="F30" s="10">
        <v>0.57399999999999995</v>
      </c>
      <c r="G30" s="4">
        <f>F22</f>
        <v>0.36699999999999999</v>
      </c>
      <c r="H30" s="33">
        <f>letterprices2[[#This Row],[Price (£)]]-letterprices2[[#This Row],[2007 value]]</f>
        <v>0.20699999999999996</v>
      </c>
      <c r="I30" s="6">
        <f>(letterprices2[[#This Row],[Workings]]/letterprices2[[#This Row],[2007 value]])*100</f>
        <v>56.403269754768381</v>
      </c>
      <c r="J30" s="1">
        <v>2</v>
      </c>
    </row>
    <row r="31" spans="1:10">
      <c r="A31" s="21">
        <v>43185</v>
      </c>
      <c r="B31" s="1" t="s">
        <v>40</v>
      </c>
      <c r="C31" s="1" t="s">
        <v>33</v>
      </c>
      <c r="D31" s="1" t="s">
        <v>45</v>
      </c>
      <c r="E31" s="1" t="s">
        <v>46</v>
      </c>
      <c r="F31" s="4">
        <v>0.57999999999999996</v>
      </c>
      <c r="G31" s="4">
        <f>F22</f>
        <v>0.36699999999999999</v>
      </c>
      <c r="H31" s="33">
        <f>letterprices2[[#This Row],[Price (£)]]-letterprices2[[#This Row],[2007 value]]</f>
        <v>0.21299999999999997</v>
      </c>
      <c r="I31" s="6">
        <f>(letterprices2[[#This Row],[Workings]]/letterprices2[[#This Row],[2007 value]])*100</f>
        <v>58.038147138964568</v>
      </c>
      <c r="J31" s="1">
        <v>2</v>
      </c>
    </row>
    <row r="32" spans="1:10">
      <c r="A32" s="21">
        <v>39909</v>
      </c>
      <c r="B32" s="1" t="s">
        <v>349</v>
      </c>
      <c r="C32" s="1" t="s">
        <v>33</v>
      </c>
      <c r="D32" s="1" t="s">
        <v>45</v>
      </c>
      <c r="E32" s="1" t="s">
        <v>34</v>
      </c>
      <c r="F32" s="17">
        <v>0.30599999999999999</v>
      </c>
      <c r="G32" s="4">
        <f>letterprices2[[#This Row],[Price (£)]]</f>
        <v>0.30599999999999999</v>
      </c>
      <c r="H32" s="1">
        <f>letterprices2[[#This Row],[Price (£)]]-letterprices2[[#This Row],[2007 value]]</f>
        <v>0</v>
      </c>
      <c r="I32" s="6">
        <f>(letterprices2[[#This Row],[Workings]]/letterprices2[[#This Row],[2007 value]])*100</f>
        <v>0</v>
      </c>
      <c r="J32" s="1">
        <v>4</v>
      </c>
    </row>
    <row r="33" spans="1:10">
      <c r="A33" s="21">
        <v>40274</v>
      </c>
      <c r="B33" s="1" t="s">
        <v>349</v>
      </c>
      <c r="C33" s="1" t="s">
        <v>33</v>
      </c>
      <c r="D33" s="1" t="s">
        <v>45</v>
      </c>
      <c r="E33" s="1" t="s">
        <v>34</v>
      </c>
      <c r="F33" s="17">
        <v>0.29599999999999999</v>
      </c>
      <c r="G33" s="4">
        <f>F32</f>
        <v>0.30599999999999999</v>
      </c>
      <c r="H33" s="1">
        <f>letterprices2[[#This Row],[Price (£)]]-letterprices2[[#This Row],[2007 value]]</f>
        <v>-1.0000000000000009E-2</v>
      </c>
      <c r="I33" s="6">
        <f>(letterprices2[[#This Row],[Workings]]/letterprices2[[#This Row],[2007 value]])*100</f>
        <v>-3.2679738562091534</v>
      </c>
      <c r="J33" s="1">
        <v>4</v>
      </c>
    </row>
    <row r="34" spans="1:10">
      <c r="A34" s="21">
        <v>40637</v>
      </c>
      <c r="B34" s="1" t="s">
        <v>349</v>
      </c>
      <c r="C34" s="1" t="s">
        <v>33</v>
      </c>
      <c r="D34" s="1" t="s">
        <v>45</v>
      </c>
      <c r="E34" s="1" t="s">
        <v>34</v>
      </c>
      <c r="F34" s="4">
        <v>0.31900000000000001</v>
      </c>
      <c r="G34" s="4">
        <f>F32</f>
        <v>0.30599999999999999</v>
      </c>
      <c r="H34" s="1">
        <f>letterprices2[[#This Row],[Price (£)]]-letterprices2[[#This Row],[2007 value]]</f>
        <v>1.3000000000000012E-2</v>
      </c>
      <c r="I34" s="6">
        <f>(letterprices2[[#This Row],[Workings]]/letterprices2[[#This Row],[2007 value]])*100</f>
        <v>4.248366013071899</v>
      </c>
      <c r="J34" s="1">
        <v>4</v>
      </c>
    </row>
    <row r="35" spans="1:10">
      <c r="A35" s="21">
        <v>41029</v>
      </c>
      <c r="B35" s="1" t="s">
        <v>349</v>
      </c>
      <c r="C35" s="1" t="s">
        <v>33</v>
      </c>
      <c r="D35" s="1" t="s">
        <v>45</v>
      </c>
      <c r="E35" s="1" t="s">
        <v>34</v>
      </c>
      <c r="F35" s="4">
        <v>0.34100000000000003</v>
      </c>
      <c r="G35" s="4">
        <f>F32</f>
        <v>0.30599999999999999</v>
      </c>
      <c r="H35" s="1">
        <f>letterprices2[[#This Row],[Price (£)]]-letterprices2[[#This Row],[2007 value]]</f>
        <v>3.5000000000000031E-2</v>
      </c>
      <c r="I35" s="6">
        <f>(letterprices2[[#This Row],[Workings]]/letterprices2[[#This Row],[2007 value]])*100</f>
        <v>11.437908496732037</v>
      </c>
      <c r="J35" s="1">
        <v>4</v>
      </c>
    </row>
    <row r="36" spans="1:10">
      <c r="A36" s="21">
        <v>41365</v>
      </c>
      <c r="B36" s="1" t="s">
        <v>349</v>
      </c>
      <c r="C36" s="1" t="s">
        <v>33</v>
      </c>
      <c r="D36" s="1" t="s">
        <v>45</v>
      </c>
      <c r="E36" s="1" t="s">
        <v>34</v>
      </c>
      <c r="F36" s="4">
        <v>0.35299999999999998</v>
      </c>
      <c r="G36" s="4">
        <f>F32</f>
        <v>0.30599999999999999</v>
      </c>
      <c r="H36" s="1">
        <f>letterprices2[[#This Row],[Price (£)]]-letterprices2[[#This Row],[2007 value]]</f>
        <v>4.6999999999999986E-2</v>
      </c>
      <c r="I36" s="6">
        <f>(letterprices2[[#This Row],[Workings]]/letterprices2[[#This Row],[2007 value]])*100</f>
        <v>15.359477124183002</v>
      </c>
      <c r="J36" s="1">
        <v>4</v>
      </c>
    </row>
    <row r="37" spans="1:10">
      <c r="A37" s="21">
        <v>41729</v>
      </c>
      <c r="B37" s="1" t="s">
        <v>349</v>
      </c>
      <c r="C37" s="1" t="s">
        <v>33</v>
      </c>
      <c r="D37" s="1" t="s">
        <v>45</v>
      </c>
      <c r="E37" s="1" t="s">
        <v>34</v>
      </c>
      <c r="F37" s="4">
        <v>0.39</v>
      </c>
      <c r="G37" s="4">
        <f>F32</f>
        <v>0.30599999999999999</v>
      </c>
      <c r="H37" s="1">
        <f>letterprices2[[#This Row],[Price (£)]]-letterprices2[[#This Row],[2007 value]]</f>
        <v>8.4000000000000019E-2</v>
      </c>
      <c r="I37" s="6">
        <f>(letterprices2[[#This Row],[Workings]]/letterprices2[[#This Row],[2007 value]])*100</f>
        <v>27.450980392156872</v>
      </c>
      <c r="J37" s="1">
        <v>4</v>
      </c>
    </row>
    <row r="38" spans="1:10">
      <c r="A38" s="21">
        <v>42093</v>
      </c>
      <c r="B38" s="1" t="s">
        <v>349</v>
      </c>
      <c r="C38" s="1" t="s">
        <v>33</v>
      </c>
      <c r="D38" s="1" t="s">
        <v>45</v>
      </c>
      <c r="E38" s="1" t="s">
        <v>34</v>
      </c>
      <c r="F38" s="4">
        <v>0.41099999999999998</v>
      </c>
      <c r="G38" s="4">
        <f>F32</f>
        <v>0.30599999999999999</v>
      </c>
      <c r="H38" s="1">
        <f>letterprices2[[#This Row],[Price (£)]]-letterprices2[[#This Row],[2007 value]]</f>
        <v>0.10499999999999998</v>
      </c>
      <c r="I38" s="6">
        <f>(letterprices2[[#This Row],[Workings]]/letterprices2[[#This Row],[2007 value]])*100</f>
        <v>34.31372549019607</v>
      </c>
      <c r="J38" s="1">
        <v>4</v>
      </c>
    </row>
    <row r="39" spans="1:10">
      <c r="A39" s="21">
        <v>42458</v>
      </c>
      <c r="B39" s="1" t="s">
        <v>349</v>
      </c>
      <c r="C39" s="1" t="s">
        <v>33</v>
      </c>
      <c r="D39" s="1" t="s">
        <v>45</v>
      </c>
      <c r="E39" s="1" t="s">
        <v>34</v>
      </c>
      <c r="F39" s="4">
        <v>0.41899999999999998</v>
      </c>
      <c r="G39" s="4">
        <f>F32</f>
        <v>0.30599999999999999</v>
      </c>
      <c r="H39" s="1">
        <f>letterprices2[[#This Row],[Price (£)]]-letterprices2[[#This Row],[2007 value]]</f>
        <v>0.11299999999999999</v>
      </c>
      <c r="I39" s="6">
        <f>(letterprices2[[#This Row],[Workings]]/letterprices2[[#This Row],[2007 value]])*100</f>
        <v>36.928104575163395</v>
      </c>
      <c r="J39" s="1">
        <v>4</v>
      </c>
    </row>
    <row r="40" spans="1:10">
      <c r="A40" s="21">
        <v>42821</v>
      </c>
      <c r="B40" s="1" t="s">
        <v>349</v>
      </c>
      <c r="C40" s="1" t="s">
        <v>33</v>
      </c>
      <c r="D40" s="1" t="s">
        <v>45</v>
      </c>
      <c r="E40" s="1" t="s">
        <v>34</v>
      </c>
      <c r="F40" s="4">
        <v>0.42</v>
      </c>
      <c r="G40" s="4">
        <f>F32</f>
        <v>0.30599999999999999</v>
      </c>
      <c r="H40" s="33">
        <f>letterprices2[[#This Row],[Price (£)]]-letterprices2[[#This Row],[2007 value]]</f>
        <v>0.11399999999999999</v>
      </c>
      <c r="I40" s="6">
        <f>(letterprices2[[#This Row],[Workings]]/letterprices2[[#This Row],[2007 value]])*100</f>
        <v>37.254901960784309</v>
      </c>
      <c r="J40" s="1">
        <v>4</v>
      </c>
    </row>
    <row r="41" spans="1:10">
      <c r="A41" s="21">
        <v>43185</v>
      </c>
      <c r="B41" s="1" t="s">
        <v>349</v>
      </c>
      <c r="C41" s="1" t="s">
        <v>33</v>
      </c>
      <c r="D41" s="1" t="s">
        <v>45</v>
      </c>
      <c r="E41" s="1" t="s">
        <v>34</v>
      </c>
      <c r="F41" s="4">
        <v>0.44</v>
      </c>
      <c r="G41" s="4">
        <f>F32</f>
        <v>0.30599999999999999</v>
      </c>
      <c r="H41" s="33">
        <f>letterprices2[[#This Row],[Price (£)]]-letterprices2[[#This Row],[2007 value]]</f>
        <v>0.13400000000000001</v>
      </c>
      <c r="I41" s="6">
        <f>(letterprices2[[#This Row],[Workings]]/letterprices2[[#This Row],[2007 value]])*100</f>
        <v>43.790849673202622</v>
      </c>
      <c r="J41" s="1">
        <v>4</v>
      </c>
    </row>
    <row r="42" spans="1:10">
      <c r="A42" s="21">
        <v>39909</v>
      </c>
      <c r="B42" s="1" t="s">
        <v>41</v>
      </c>
      <c r="C42" s="1" t="s">
        <v>35</v>
      </c>
      <c r="D42" s="1" t="s">
        <v>44</v>
      </c>
      <c r="E42" s="1" t="s">
        <v>46</v>
      </c>
      <c r="F42" s="4">
        <v>0.91</v>
      </c>
      <c r="G42" s="4">
        <f>letterprices2[[#This Row],[Price (£)]]</f>
        <v>0.91</v>
      </c>
      <c r="H42" s="1">
        <f>letterprices2[[#This Row],[Price (£)]]-letterprices2[[#This Row],[2007 value]]</f>
        <v>0</v>
      </c>
      <c r="I42" s="6">
        <f>(letterprices2[[#This Row],[Workings]]/letterprices2[[#This Row],[2007 value]])*100</f>
        <v>0</v>
      </c>
      <c r="J42" s="1">
        <v>5</v>
      </c>
    </row>
    <row r="43" spans="1:10">
      <c r="A43" s="21">
        <v>40274</v>
      </c>
      <c r="B43" s="1" t="s">
        <v>41</v>
      </c>
      <c r="C43" s="1" t="s">
        <v>35</v>
      </c>
      <c r="D43" s="1" t="s">
        <v>44</v>
      </c>
      <c r="E43" s="1" t="s">
        <v>46</v>
      </c>
      <c r="F43" s="4">
        <v>0.94</v>
      </c>
      <c r="G43" s="4">
        <f>F42</f>
        <v>0.91</v>
      </c>
      <c r="H43" s="1">
        <f>letterprices2[[#This Row],[Price (£)]]-letterprices2[[#This Row],[2007 value]]</f>
        <v>2.9999999999999916E-2</v>
      </c>
      <c r="I43" s="6">
        <f>(letterprices2[[#This Row],[Workings]]/letterprices2[[#This Row],[2007 value]])*100</f>
        <v>3.2967032967032872</v>
      </c>
      <c r="J43" s="1">
        <v>5</v>
      </c>
    </row>
    <row r="44" spans="1:10">
      <c r="A44" s="21">
        <v>40637</v>
      </c>
      <c r="B44" s="1" t="s">
        <v>41</v>
      </c>
      <c r="C44" s="1" t="s">
        <v>35</v>
      </c>
      <c r="D44" s="1" t="s">
        <v>44</v>
      </c>
      <c r="E44" s="1" t="s">
        <v>46</v>
      </c>
      <c r="F44" s="4">
        <v>1.03</v>
      </c>
      <c r="G44" s="4">
        <f>F42</f>
        <v>0.91</v>
      </c>
      <c r="H44" s="1">
        <f>letterprices2[[#This Row],[Price (£)]]-letterprices2[[#This Row],[2007 value]]</f>
        <v>0.12</v>
      </c>
      <c r="I44" s="6">
        <f>(letterprices2[[#This Row],[Workings]]/letterprices2[[#This Row],[2007 value]])*100</f>
        <v>13.186813186813188</v>
      </c>
      <c r="J44" s="1">
        <v>5</v>
      </c>
    </row>
    <row r="45" spans="1:10">
      <c r="A45" s="21">
        <v>41029</v>
      </c>
      <c r="B45" s="1" t="s">
        <v>41</v>
      </c>
      <c r="C45" s="1" t="s">
        <v>35</v>
      </c>
      <c r="D45" s="1" t="s">
        <v>44</v>
      </c>
      <c r="E45" s="1" t="s">
        <v>46</v>
      </c>
      <c r="F45" s="4">
        <v>1.1499999999999999</v>
      </c>
      <c r="G45" s="4">
        <f>F42</f>
        <v>0.91</v>
      </c>
      <c r="H45" s="1">
        <f>letterprices2[[#This Row],[Price (£)]]-letterprices2[[#This Row],[2007 value]]</f>
        <v>0.23999999999999988</v>
      </c>
      <c r="I45" s="6">
        <f>(letterprices2[[#This Row],[Workings]]/letterprices2[[#This Row],[2007 value]])*100</f>
        <v>26.373626373626358</v>
      </c>
      <c r="J45" s="1">
        <v>5</v>
      </c>
    </row>
    <row r="46" spans="1:10">
      <c r="A46" s="21">
        <v>41365</v>
      </c>
      <c r="B46" s="1" t="s">
        <v>41</v>
      </c>
      <c r="C46" s="1" t="s">
        <v>35</v>
      </c>
      <c r="D46" s="1" t="s">
        <v>44</v>
      </c>
      <c r="E46" s="1" t="s">
        <v>46</v>
      </c>
      <c r="F46" s="4">
        <v>1.1100000000000001</v>
      </c>
      <c r="G46" s="4">
        <f>F42</f>
        <v>0.91</v>
      </c>
      <c r="H46" s="1">
        <f>letterprices2[[#This Row],[Price (£)]]-letterprices2[[#This Row],[2007 value]]</f>
        <v>0.20000000000000007</v>
      </c>
      <c r="I46" s="6">
        <f>(letterprices2[[#This Row],[Workings]]/letterprices2[[#This Row],[2007 value]])*100</f>
        <v>21.978021978021982</v>
      </c>
      <c r="J46" s="1">
        <v>5</v>
      </c>
    </row>
    <row r="47" spans="1:10">
      <c r="A47" s="21">
        <v>41729</v>
      </c>
      <c r="B47" s="1" t="s">
        <v>41</v>
      </c>
      <c r="C47" s="1" t="s">
        <v>35</v>
      </c>
      <c r="D47" s="1" t="s">
        <v>44</v>
      </c>
      <c r="E47" s="1" t="s">
        <v>46</v>
      </c>
      <c r="F47" s="4">
        <v>1.1299999999999999</v>
      </c>
      <c r="G47" s="4">
        <f>F42</f>
        <v>0.91</v>
      </c>
      <c r="H47" s="1">
        <f>letterprices2[[#This Row],[Price (£)]]-letterprices2[[#This Row],[2007 value]]</f>
        <v>0.21999999999999986</v>
      </c>
      <c r="I47" s="6">
        <f>(letterprices2[[#This Row],[Workings]]/letterprices2[[#This Row],[2007 value]])*100</f>
        <v>24.175824175824161</v>
      </c>
      <c r="J47" s="1">
        <v>5</v>
      </c>
    </row>
    <row r="48" spans="1:10">
      <c r="A48" s="21">
        <v>42093</v>
      </c>
      <c r="B48" s="1" t="s">
        <v>41</v>
      </c>
      <c r="C48" s="1" t="s">
        <v>35</v>
      </c>
      <c r="D48" s="1" t="s">
        <v>44</v>
      </c>
      <c r="E48" s="1" t="s">
        <v>46</v>
      </c>
      <c r="F48" s="4">
        <v>1.1599999999999999</v>
      </c>
      <c r="G48" s="4">
        <f>F42</f>
        <v>0.91</v>
      </c>
      <c r="H48" s="1">
        <f>letterprices2[[#This Row],[Price (£)]]-letterprices2[[#This Row],[2007 value]]</f>
        <v>0.24999999999999989</v>
      </c>
      <c r="I48" s="6">
        <f>(letterprices2[[#This Row],[Workings]]/letterprices2[[#This Row],[2007 value]])*100</f>
        <v>27.472527472527457</v>
      </c>
      <c r="J48" s="1">
        <v>5</v>
      </c>
    </row>
    <row r="49" spans="1:10">
      <c r="A49" s="21">
        <v>42458</v>
      </c>
      <c r="B49" s="1" t="s">
        <v>41</v>
      </c>
      <c r="C49" s="1" t="s">
        <v>35</v>
      </c>
      <c r="D49" s="1" t="s">
        <v>44</v>
      </c>
      <c r="E49" s="1" t="s">
        <v>46</v>
      </c>
      <c r="F49" s="4">
        <v>1.1599999999999999</v>
      </c>
      <c r="G49" s="4">
        <f>F42</f>
        <v>0.91</v>
      </c>
      <c r="H49" s="1">
        <f>letterprices2[[#This Row],[Price (£)]]-letterprices2[[#This Row],[2007 value]]</f>
        <v>0.24999999999999989</v>
      </c>
      <c r="I49" s="6">
        <f>(letterprices2[[#This Row],[Workings]]/letterprices2[[#This Row],[2007 value]])*100</f>
        <v>27.472527472527457</v>
      </c>
      <c r="J49" s="1">
        <v>5</v>
      </c>
    </row>
    <row r="50" spans="1:10">
      <c r="A50" s="21">
        <v>42821</v>
      </c>
      <c r="B50" s="1" t="s">
        <v>41</v>
      </c>
      <c r="C50" s="1" t="s">
        <v>35</v>
      </c>
      <c r="D50" s="1" t="s">
        <v>44</v>
      </c>
      <c r="E50" s="1" t="s">
        <v>46</v>
      </c>
      <c r="F50" s="4">
        <v>1.1599999999999999</v>
      </c>
      <c r="G50" s="4">
        <f>F42</f>
        <v>0.91</v>
      </c>
      <c r="H50" s="33">
        <f>letterprices2[[#This Row],[Price (£)]]-letterprices2[[#This Row],[2007 value]]</f>
        <v>0.24999999999999989</v>
      </c>
      <c r="I50" s="6">
        <f>(letterprices2[[#This Row],[Workings]]/letterprices2[[#This Row],[2007 value]])*100</f>
        <v>27.472527472527457</v>
      </c>
      <c r="J50" s="1">
        <v>5</v>
      </c>
    </row>
    <row r="51" spans="1:10">
      <c r="A51" s="21">
        <v>43185</v>
      </c>
      <c r="B51" s="1" t="s">
        <v>41</v>
      </c>
      <c r="C51" s="1" t="s">
        <v>35</v>
      </c>
      <c r="D51" s="1" t="s">
        <v>44</v>
      </c>
      <c r="E51" s="1" t="s">
        <v>46</v>
      </c>
      <c r="F51" s="4">
        <v>1.19</v>
      </c>
      <c r="G51" s="4">
        <f>G42</f>
        <v>0.91</v>
      </c>
      <c r="H51" s="33">
        <f>letterprices2[[#This Row],[Price (£)]]-letterprices2[[#This Row],[2007 value]]</f>
        <v>0.27999999999999992</v>
      </c>
      <c r="I51" s="6">
        <f>(letterprices2[[#This Row],[Workings]]/letterprices2[[#This Row],[2007 value]])*100</f>
        <v>30.769230769230759</v>
      </c>
      <c r="J51" s="1">
        <v>5</v>
      </c>
    </row>
    <row r="52" spans="1:10">
      <c r="A52" s="21">
        <v>39909</v>
      </c>
      <c r="B52" s="1" t="s">
        <v>42</v>
      </c>
      <c r="C52" s="1" t="s">
        <v>35</v>
      </c>
      <c r="D52" s="1" t="s">
        <v>45</v>
      </c>
      <c r="E52" s="1" t="s">
        <v>46</v>
      </c>
      <c r="F52" s="4">
        <v>0.69</v>
      </c>
      <c r="G52" s="4">
        <f>letterprices2[[#This Row],[Price (£)]]</f>
        <v>0.69</v>
      </c>
      <c r="H52" s="1">
        <f>letterprices2[[#This Row],[Price (£)]]-letterprices2[[#This Row],[2007 value]]</f>
        <v>0</v>
      </c>
      <c r="I52" s="6">
        <f>(letterprices2[[#This Row],[Workings]]/letterprices2[[#This Row],[2007 value]])*100</f>
        <v>0</v>
      </c>
      <c r="J52" s="1">
        <v>6</v>
      </c>
    </row>
    <row r="53" spans="1:10">
      <c r="A53" s="21">
        <v>40274</v>
      </c>
      <c r="B53" s="1" t="s">
        <v>42</v>
      </c>
      <c r="C53" s="1" t="s">
        <v>35</v>
      </c>
      <c r="D53" s="1" t="s">
        <v>45</v>
      </c>
      <c r="E53" s="1" t="s">
        <v>46</v>
      </c>
      <c r="F53" s="4">
        <v>0.72</v>
      </c>
      <c r="G53" s="4">
        <f>F52</f>
        <v>0.69</v>
      </c>
      <c r="H53" s="1">
        <f>letterprices2[[#This Row],[Price (£)]]-letterprices2[[#This Row],[2007 value]]</f>
        <v>3.0000000000000027E-2</v>
      </c>
      <c r="I53" s="6">
        <f>(letterprices2[[#This Row],[Workings]]/letterprices2[[#This Row],[2007 value]])*100</f>
        <v>4.3478260869565259</v>
      </c>
      <c r="J53" s="1">
        <v>6</v>
      </c>
    </row>
    <row r="54" spans="1:10">
      <c r="A54" s="21">
        <v>40637</v>
      </c>
      <c r="B54" s="1" t="s">
        <v>42</v>
      </c>
      <c r="C54" s="1" t="s">
        <v>35</v>
      </c>
      <c r="D54" s="1" t="s">
        <v>45</v>
      </c>
      <c r="E54" s="1" t="s">
        <v>46</v>
      </c>
      <c r="F54" s="4">
        <v>0.78</v>
      </c>
      <c r="G54" s="4">
        <f>F52</f>
        <v>0.69</v>
      </c>
      <c r="H54" s="1">
        <f>letterprices2[[#This Row],[Price (£)]]-letterprices2[[#This Row],[2007 value]]</f>
        <v>9.000000000000008E-2</v>
      </c>
      <c r="I54" s="6">
        <f>(letterprices2[[#This Row],[Workings]]/letterprices2[[#This Row],[2007 value]])*100</f>
        <v>13.043478260869579</v>
      </c>
      <c r="J54" s="1">
        <v>6</v>
      </c>
    </row>
    <row r="55" spans="1:10">
      <c r="A55" s="21">
        <v>41029</v>
      </c>
      <c r="B55" s="1" t="s">
        <v>42</v>
      </c>
      <c r="C55" s="1" t="s">
        <v>35</v>
      </c>
      <c r="D55" s="1" t="s">
        <v>45</v>
      </c>
      <c r="E55" s="1" t="s">
        <v>46</v>
      </c>
      <c r="F55" s="4">
        <v>0.86</v>
      </c>
      <c r="G55" s="4">
        <f>F52</f>
        <v>0.69</v>
      </c>
      <c r="H55" s="1">
        <f>letterprices2[[#This Row],[Price (£)]]-letterprices2[[#This Row],[2007 value]]</f>
        <v>0.17000000000000004</v>
      </c>
      <c r="I55" s="6">
        <f>(letterprices2[[#This Row],[Workings]]/letterprices2[[#This Row],[2007 value]])*100</f>
        <v>24.637681159420296</v>
      </c>
      <c r="J55" s="1">
        <v>6</v>
      </c>
    </row>
    <row r="56" spans="1:10">
      <c r="A56" s="21">
        <v>41365</v>
      </c>
      <c r="B56" s="1" t="s">
        <v>42</v>
      </c>
      <c r="C56" s="1" t="s">
        <v>35</v>
      </c>
      <c r="D56" s="1" t="s">
        <v>45</v>
      </c>
      <c r="E56" s="1" t="s">
        <v>46</v>
      </c>
      <c r="F56" s="4">
        <v>0.87</v>
      </c>
      <c r="G56" s="4">
        <f>F52</f>
        <v>0.69</v>
      </c>
      <c r="H56" s="1">
        <f>letterprices2[[#This Row],[Price (£)]]-letterprices2[[#This Row],[2007 value]]</f>
        <v>0.18000000000000005</v>
      </c>
      <c r="I56" s="6">
        <f>(letterprices2[[#This Row],[Workings]]/letterprices2[[#This Row],[2007 value]])*100</f>
        <v>26.08695652173914</v>
      </c>
      <c r="J56" s="1">
        <v>6</v>
      </c>
    </row>
    <row r="57" spans="1:10">
      <c r="A57" s="21">
        <v>41729</v>
      </c>
      <c r="B57" s="1" t="s">
        <v>42</v>
      </c>
      <c r="C57" s="1" t="s">
        <v>35</v>
      </c>
      <c r="D57" s="1" t="s">
        <v>45</v>
      </c>
      <c r="E57" s="1" t="s">
        <v>46</v>
      </c>
      <c r="F57" s="4">
        <v>0.91</v>
      </c>
      <c r="G57" s="4">
        <f>F52</f>
        <v>0.69</v>
      </c>
      <c r="H57" s="1">
        <f>letterprices2[[#This Row],[Price (£)]]-letterprices2[[#This Row],[2007 value]]</f>
        <v>0.22000000000000008</v>
      </c>
      <c r="I57" s="6">
        <f>(letterprices2[[#This Row],[Workings]]/letterprices2[[#This Row],[2007 value]])*100</f>
        <v>31.884057971014506</v>
      </c>
      <c r="J57" s="1">
        <v>6</v>
      </c>
    </row>
    <row r="58" spans="1:10">
      <c r="A58" s="21">
        <v>42093</v>
      </c>
      <c r="B58" s="1" t="s">
        <v>42</v>
      </c>
      <c r="C58" s="1" t="s">
        <v>35</v>
      </c>
      <c r="D58" s="1" t="s">
        <v>45</v>
      </c>
      <c r="E58" s="1" t="s">
        <v>46</v>
      </c>
      <c r="F58" s="4">
        <v>0.92</v>
      </c>
      <c r="G58" s="4">
        <f>F52</f>
        <v>0.69</v>
      </c>
      <c r="H58" s="1">
        <f>letterprices2[[#This Row],[Price (£)]]-letterprices2[[#This Row],[2007 value]]</f>
        <v>0.23000000000000009</v>
      </c>
      <c r="I58" s="6">
        <f>(letterprices2[[#This Row],[Workings]]/letterprices2[[#This Row],[2007 value]])*100</f>
        <v>33.33333333333335</v>
      </c>
      <c r="J58" s="1">
        <v>6</v>
      </c>
    </row>
    <row r="59" spans="1:10">
      <c r="A59" s="21">
        <v>42458</v>
      </c>
      <c r="B59" s="1" t="s">
        <v>42</v>
      </c>
      <c r="C59" s="1" t="s">
        <v>35</v>
      </c>
      <c r="D59" s="1" t="s">
        <v>45</v>
      </c>
      <c r="E59" s="1" t="s">
        <v>46</v>
      </c>
      <c r="F59" s="4">
        <v>0.93</v>
      </c>
      <c r="G59" s="4">
        <f>F52</f>
        <v>0.69</v>
      </c>
      <c r="H59" s="1">
        <f>letterprices2[[#This Row],[Price (£)]]-letterprices2[[#This Row],[2007 value]]</f>
        <v>0.2400000000000001</v>
      </c>
      <c r="I59" s="6">
        <f>(letterprices2[[#This Row],[Workings]]/letterprices2[[#This Row],[2007 value]])*100</f>
        <v>34.782608695652186</v>
      </c>
      <c r="J59" s="1">
        <v>6</v>
      </c>
    </row>
    <row r="60" spans="1:10">
      <c r="A60" s="21">
        <v>42821</v>
      </c>
      <c r="B60" s="1" t="s">
        <v>42</v>
      </c>
      <c r="C60" s="1" t="s">
        <v>35</v>
      </c>
      <c r="D60" s="1" t="s">
        <v>45</v>
      </c>
      <c r="E60" s="1" t="s">
        <v>46</v>
      </c>
      <c r="F60" s="4">
        <v>0.92</v>
      </c>
      <c r="G60" s="4">
        <f>F52</f>
        <v>0.69</v>
      </c>
      <c r="H60" s="33">
        <f>letterprices2[[#This Row],[Price (£)]]-letterprices2[[#This Row],[2007 value]]</f>
        <v>0.23000000000000009</v>
      </c>
      <c r="I60" s="6">
        <f>(letterprices2[[#This Row],[Workings]]/letterprices2[[#This Row],[2007 value]])*100</f>
        <v>33.33333333333335</v>
      </c>
      <c r="J60" s="1">
        <v>6</v>
      </c>
    </row>
    <row r="61" spans="1:10">
      <c r="A61" s="21">
        <v>43185</v>
      </c>
      <c r="B61" s="1" t="s">
        <v>42</v>
      </c>
      <c r="C61" s="1" t="s">
        <v>35</v>
      </c>
      <c r="D61" s="1" t="s">
        <v>45</v>
      </c>
      <c r="E61" s="1" t="s">
        <v>46</v>
      </c>
      <c r="F61" s="4">
        <v>0.94</v>
      </c>
      <c r="G61" s="4">
        <f>F52</f>
        <v>0.69</v>
      </c>
      <c r="H61" s="33">
        <f>letterprices2[[#This Row],[Price (£)]]-letterprices2[[#This Row],[2007 value]]</f>
        <v>0.25</v>
      </c>
      <c r="I61" s="6">
        <f>(letterprices2[[#This Row],[Workings]]/letterprices2[[#This Row],[2007 value]])*100</f>
        <v>36.231884057971023</v>
      </c>
      <c r="J61" s="1">
        <v>6</v>
      </c>
    </row>
    <row r="62" spans="1:10">
      <c r="A62" s="21">
        <v>39909</v>
      </c>
      <c r="B62" s="1" t="s">
        <v>83</v>
      </c>
      <c r="C62" s="1" t="s">
        <v>35</v>
      </c>
      <c r="D62" s="1" t="s">
        <v>44</v>
      </c>
      <c r="E62" s="1" t="s">
        <v>34</v>
      </c>
      <c r="F62" s="4">
        <v>0.78</v>
      </c>
      <c r="G62" s="4">
        <f>letterprices2[[#This Row],[Price (£)]]</f>
        <v>0.78</v>
      </c>
      <c r="H62" s="1">
        <f>letterprices2[[#This Row],[Price (£)]]-letterprices2[[#This Row],[2007 value]]</f>
        <v>0</v>
      </c>
      <c r="I62" s="6">
        <f>(letterprices2[[#This Row],[Workings]]/letterprices2[[#This Row],[2007 value]])*100</f>
        <v>0</v>
      </c>
      <c r="J62" s="1">
        <v>7</v>
      </c>
    </row>
    <row r="63" spans="1:10">
      <c r="A63" s="21">
        <v>40274</v>
      </c>
      <c r="B63" s="1" t="s">
        <v>83</v>
      </c>
      <c r="C63" s="1" t="s">
        <v>35</v>
      </c>
      <c r="D63" s="1" t="s">
        <v>44</v>
      </c>
      <c r="E63" s="1" t="s">
        <v>34</v>
      </c>
      <c r="F63" s="4">
        <v>0.76</v>
      </c>
      <c r="G63" s="4">
        <f>F62</f>
        <v>0.78</v>
      </c>
      <c r="H63" s="1">
        <f>letterprices2[[#This Row],[Price (£)]]-letterprices2[[#This Row],[2007 value]]</f>
        <v>-2.0000000000000018E-2</v>
      </c>
      <c r="I63" s="6">
        <f>(letterprices2[[#This Row],[Workings]]/letterprices2[[#This Row],[2007 value]])*100</f>
        <v>-2.5641025641025665</v>
      </c>
      <c r="J63" s="1">
        <v>7</v>
      </c>
    </row>
    <row r="64" spans="1:10">
      <c r="A64" s="21">
        <v>40637</v>
      </c>
      <c r="B64" s="1" t="s">
        <v>83</v>
      </c>
      <c r="C64" s="1" t="s">
        <v>35</v>
      </c>
      <c r="D64" s="1" t="s">
        <v>44</v>
      </c>
      <c r="E64" s="1" t="s">
        <v>34</v>
      </c>
      <c r="F64" s="4">
        <v>0.8</v>
      </c>
      <c r="G64" s="4">
        <f>F62</f>
        <v>0.78</v>
      </c>
      <c r="H64" s="1">
        <f>letterprices2[[#This Row],[Price (£)]]-letterprices2[[#This Row],[2007 value]]</f>
        <v>2.0000000000000018E-2</v>
      </c>
      <c r="I64" s="6">
        <f>(letterprices2[[#This Row],[Workings]]/letterprices2[[#This Row],[2007 value]])*100</f>
        <v>2.5641025641025665</v>
      </c>
      <c r="J64" s="1">
        <v>7</v>
      </c>
    </row>
    <row r="65" spans="1:10">
      <c r="A65" s="21">
        <v>41029</v>
      </c>
      <c r="B65" s="1" t="s">
        <v>83</v>
      </c>
      <c r="C65" s="1" t="s">
        <v>35</v>
      </c>
      <c r="D65" s="1" t="s">
        <v>44</v>
      </c>
      <c r="E65" s="1" t="s">
        <v>34</v>
      </c>
      <c r="F65" s="4">
        <v>0.88</v>
      </c>
      <c r="G65" s="4">
        <f>F62</f>
        <v>0.78</v>
      </c>
      <c r="H65" s="1">
        <f>letterprices2[[#This Row],[Price (£)]]-letterprices2[[#This Row],[2007 value]]</f>
        <v>9.9999999999999978E-2</v>
      </c>
      <c r="I65" s="6">
        <f>(letterprices2[[#This Row],[Workings]]/letterprices2[[#This Row],[2007 value]])*100</f>
        <v>12.820512820512816</v>
      </c>
      <c r="J65" s="1">
        <v>7</v>
      </c>
    </row>
    <row r="66" spans="1:10">
      <c r="A66" s="21">
        <v>41365</v>
      </c>
      <c r="B66" s="1" t="s">
        <v>83</v>
      </c>
      <c r="C66" s="1" t="s">
        <v>35</v>
      </c>
      <c r="D66" s="1" t="s">
        <v>44</v>
      </c>
      <c r="E66" s="1" t="s">
        <v>34</v>
      </c>
      <c r="F66" s="4">
        <v>0.94</v>
      </c>
      <c r="G66" s="4">
        <f>F62</f>
        <v>0.78</v>
      </c>
      <c r="H66" s="1">
        <f>letterprices2[[#This Row],[Price (£)]]-letterprices2[[#This Row],[2007 value]]</f>
        <v>0.15999999999999992</v>
      </c>
      <c r="I66" s="6">
        <f>(letterprices2[[#This Row],[Workings]]/letterprices2[[#This Row],[2007 value]])*100</f>
        <v>20.5128205128205</v>
      </c>
      <c r="J66" s="1">
        <v>7</v>
      </c>
    </row>
    <row r="67" spans="1:10">
      <c r="A67" s="21">
        <v>41729</v>
      </c>
      <c r="B67" s="1" t="s">
        <v>83</v>
      </c>
      <c r="C67" s="1" t="s">
        <v>35</v>
      </c>
      <c r="D67" s="1" t="s">
        <v>44</v>
      </c>
      <c r="E67" s="1" t="s">
        <v>34</v>
      </c>
      <c r="F67" s="4">
        <v>0.97</v>
      </c>
      <c r="G67" s="4">
        <f>F62</f>
        <v>0.78</v>
      </c>
      <c r="H67" s="1">
        <f>letterprices2[[#This Row],[Price (£)]]-letterprices2[[#This Row],[2007 value]]</f>
        <v>0.18999999999999995</v>
      </c>
      <c r="I67" s="6">
        <f>(letterprices2[[#This Row],[Workings]]/letterprices2[[#This Row],[2007 value]])*100</f>
        <v>24.358974358974351</v>
      </c>
      <c r="J67" s="1">
        <v>7</v>
      </c>
    </row>
    <row r="68" spans="1:10">
      <c r="A68" s="21">
        <v>42093</v>
      </c>
      <c r="B68" s="1" t="s">
        <v>83</v>
      </c>
      <c r="C68" s="1" t="s">
        <v>35</v>
      </c>
      <c r="D68" s="1" t="s">
        <v>44</v>
      </c>
      <c r="E68" s="1" t="s">
        <v>34</v>
      </c>
      <c r="F68" s="4">
        <v>1.02</v>
      </c>
      <c r="G68" s="4">
        <f>F62</f>
        <v>0.78</v>
      </c>
      <c r="H68" s="1">
        <f>letterprices2[[#This Row],[Price (£)]]-letterprices2[[#This Row],[2007 value]]</f>
        <v>0.24</v>
      </c>
      <c r="I68" s="6">
        <f>(letterprices2[[#This Row],[Workings]]/letterprices2[[#This Row],[2007 value]])*100</f>
        <v>30.769230769230766</v>
      </c>
      <c r="J68" s="1">
        <v>7</v>
      </c>
    </row>
    <row r="69" spans="1:10">
      <c r="A69" s="21">
        <v>42458</v>
      </c>
      <c r="B69" s="1" t="s">
        <v>83</v>
      </c>
      <c r="C69" s="1" t="s">
        <v>35</v>
      </c>
      <c r="D69" s="1" t="s">
        <v>44</v>
      </c>
      <c r="E69" s="1" t="s">
        <v>34</v>
      </c>
      <c r="F69" s="4">
        <v>1.07</v>
      </c>
      <c r="G69" s="4">
        <f>F62</f>
        <v>0.78</v>
      </c>
      <c r="H69" s="1">
        <f>letterprices2[[#This Row],[Price (£)]]-letterprices2[[#This Row],[2007 value]]</f>
        <v>0.29000000000000004</v>
      </c>
      <c r="I69" s="6">
        <f>(letterprices2[[#This Row],[Workings]]/letterprices2[[#This Row],[2007 value]])*100</f>
        <v>37.179487179487182</v>
      </c>
      <c r="J69" s="1">
        <v>7</v>
      </c>
    </row>
    <row r="70" spans="1:10">
      <c r="A70" s="21">
        <v>42821</v>
      </c>
      <c r="B70" s="1" t="s">
        <v>83</v>
      </c>
      <c r="C70" s="1" t="s">
        <v>35</v>
      </c>
      <c r="D70" s="1" t="s">
        <v>44</v>
      </c>
      <c r="E70" s="1" t="s">
        <v>34</v>
      </c>
      <c r="F70" s="4">
        <v>1.1299999999999999</v>
      </c>
      <c r="G70" s="4">
        <f>F62</f>
        <v>0.78</v>
      </c>
      <c r="H70" s="33">
        <f>letterprices2[[#This Row],[Price (£)]]-letterprices2[[#This Row],[2007 value]]</f>
        <v>0.34999999999999987</v>
      </c>
      <c r="I70" s="6">
        <f>(letterprices2[[#This Row],[Workings]]/letterprices2[[#This Row],[2007 value]])*100</f>
        <v>44.871794871794854</v>
      </c>
      <c r="J70" s="1">
        <v>7</v>
      </c>
    </row>
    <row r="71" spans="1:10">
      <c r="A71" s="21">
        <v>43185</v>
      </c>
      <c r="B71" s="1" t="s">
        <v>83</v>
      </c>
      <c r="C71" s="1" t="s">
        <v>35</v>
      </c>
      <c r="D71" s="1" t="s">
        <v>44</v>
      </c>
      <c r="E71" s="1" t="s">
        <v>34</v>
      </c>
      <c r="F71" s="4">
        <v>1.17</v>
      </c>
      <c r="G71" s="4">
        <f>G62</f>
        <v>0.78</v>
      </c>
      <c r="H71" s="33">
        <f>letterprices2[[#This Row],[Price (£)]]-letterprices2[[#This Row],[2007 value]]</f>
        <v>0.3899999999999999</v>
      </c>
      <c r="I71" s="6">
        <f>(letterprices2[[#This Row],[Workings]]/letterprices2[[#This Row],[2007 value]])*100</f>
        <v>49.999999999999986</v>
      </c>
      <c r="J71" s="1">
        <v>7</v>
      </c>
    </row>
    <row r="72" spans="1:10">
      <c r="A72" s="21">
        <v>39909</v>
      </c>
      <c r="B72" s="1" t="s">
        <v>84</v>
      </c>
      <c r="C72" s="1" t="s">
        <v>35</v>
      </c>
      <c r="D72" s="1" t="s">
        <v>45</v>
      </c>
      <c r="E72" s="1" t="s">
        <v>34</v>
      </c>
      <c r="F72" s="4">
        <v>0.63</v>
      </c>
      <c r="G72" s="4">
        <f>letterprices2[[#This Row],[Price (£)]]</f>
        <v>0.63</v>
      </c>
      <c r="H72" s="1">
        <f>letterprices2[[#This Row],[Price (£)]]-letterprices2[[#This Row],[2007 value]]</f>
        <v>0</v>
      </c>
      <c r="I72" s="6">
        <f>(letterprices2[[#This Row],[Workings]]/letterprices2[[#This Row],[2007 value]])*100</f>
        <v>0</v>
      </c>
      <c r="J72" s="1">
        <v>8</v>
      </c>
    </row>
    <row r="73" spans="1:10">
      <c r="A73" s="21">
        <v>40274</v>
      </c>
      <c r="B73" s="1" t="s">
        <v>84</v>
      </c>
      <c r="C73" s="1" t="s">
        <v>35</v>
      </c>
      <c r="D73" s="1" t="s">
        <v>45</v>
      </c>
      <c r="E73" s="1" t="s">
        <v>34</v>
      </c>
      <c r="F73" s="4">
        <v>0.61</v>
      </c>
      <c r="G73" s="4">
        <f>F72</f>
        <v>0.63</v>
      </c>
      <c r="H73" s="1">
        <f>letterprices2[[#This Row],[Price (£)]]-letterprices2[[#This Row],[2007 value]]</f>
        <v>-2.0000000000000018E-2</v>
      </c>
      <c r="I73" s="6">
        <f>(letterprices2[[#This Row],[Workings]]/letterprices2[[#This Row],[2007 value]])*100</f>
        <v>-3.1746031746031771</v>
      </c>
      <c r="J73" s="1">
        <v>8</v>
      </c>
    </row>
    <row r="74" spans="1:10">
      <c r="A74" s="21">
        <v>40637</v>
      </c>
      <c r="B74" s="1" t="s">
        <v>84</v>
      </c>
      <c r="C74" s="1" t="s">
        <v>35</v>
      </c>
      <c r="D74" s="1" t="s">
        <v>45</v>
      </c>
      <c r="E74" s="1" t="s">
        <v>34</v>
      </c>
      <c r="F74" s="4">
        <v>0.64</v>
      </c>
      <c r="G74" s="4">
        <f>F72</f>
        <v>0.63</v>
      </c>
      <c r="H74" s="1">
        <f>letterprices2[[#This Row],[Price (£)]]-letterprices2[[#This Row],[2007 value]]</f>
        <v>1.0000000000000009E-2</v>
      </c>
      <c r="I74" s="6">
        <f>(letterprices2[[#This Row],[Workings]]/letterprices2[[#This Row],[2007 value]])*100</f>
        <v>1.5873015873015885</v>
      </c>
      <c r="J74" s="1">
        <v>8</v>
      </c>
    </row>
    <row r="75" spans="1:10">
      <c r="A75" s="21">
        <v>41029</v>
      </c>
      <c r="B75" s="1" t="s">
        <v>84</v>
      </c>
      <c r="C75" s="1" t="s">
        <v>35</v>
      </c>
      <c r="D75" s="1" t="s">
        <v>45</v>
      </c>
      <c r="E75" s="1" t="s">
        <v>34</v>
      </c>
      <c r="F75" s="4">
        <v>0.7</v>
      </c>
      <c r="G75" s="4">
        <f>F72</f>
        <v>0.63</v>
      </c>
      <c r="H75" s="1">
        <f>letterprices2[[#This Row],[Price (£)]]-letterprices2[[#This Row],[2007 value]]</f>
        <v>6.9999999999999951E-2</v>
      </c>
      <c r="I75" s="6">
        <f>(letterprices2[[#This Row],[Workings]]/letterprices2[[#This Row],[2007 value]])*100</f>
        <v>11.111111111111104</v>
      </c>
      <c r="J75" s="1">
        <v>8</v>
      </c>
    </row>
    <row r="76" spans="1:10">
      <c r="A76" s="21">
        <v>41365</v>
      </c>
      <c r="B76" s="1" t="s">
        <v>84</v>
      </c>
      <c r="C76" s="1" t="s">
        <v>35</v>
      </c>
      <c r="D76" s="1" t="s">
        <v>45</v>
      </c>
      <c r="E76" s="1" t="s">
        <v>34</v>
      </c>
      <c r="F76" s="4">
        <v>0.77</v>
      </c>
      <c r="G76" s="4">
        <f>F72</f>
        <v>0.63</v>
      </c>
      <c r="H76" s="1">
        <f>letterprices2[[#This Row],[Price (£)]]-letterprices2[[#This Row],[2007 value]]</f>
        <v>0.14000000000000001</v>
      </c>
      <c r="I76" s="6">
        <f>(letterprices2[[#This Row],[Workings]]/letterprices2[[#This Row],[2007 value]])*100</f>
        <v>22.222222222222225</v>
      </c>
      <c r="J76" s="1">
        <v>8</v>
      </c>
    </row>
    <row r="77" spans="1:10">
      <c r="A77" s="21">
        <v>41729</v>
      </c>
      <c r="B77" s="1" t="s">
        <v>84</v>
      </c>
      <c r="C77" s="1" t="s">
        <v>35</v>
      </c>
      <c r="D77" s="1" t="s">
        <v>45</v>
      </c>
      <c r="E77" s="1" t="s">
        <v>34</v>
      </c>
      <c r="F77" s="4">
        <v>0.78</v>
      </c>
      <c r="G77" s="4">
        <f>F72</f>
        <v>0.63</v>
      </c>
      <c r="H77" s="1">
        <f>letterprices2[[#This Row],[Price (£)]]-letterprices2[[#This Row],[2007 value]]</f>
        <v>0.15000000000000002</v>
      </c>
      <c r="I77" s="6">
        <f>(letterprices2[[#This Row],[Workings]]/letterprices2[[#This Row],[2007 value]])*100</f>
        <v>23.809523809523814</v>
      </c>
      <c r="J77" s="1">
        <v>8</v>
      </c>
    </row>
    <row r="78" spans="1:10">
      <c r="A78" s="21">
        <v>42093</v>
      </c>
      <c r="B78" s="1" t="s">
        <v>84</v>
      </c>
      <c r="C78" s="1" t="s">
        <v>35</v>
      </c>
      <c r="D78" s="1" t="s">
        <v>45</v>
      </c>
      <c r="E78" s="1" t="s">
        <v>34</v>
      </c>
      <c r="F78" s="4">
        <v>0.82</v>
      </c>
      <c r="G78" s="4">
        <f>F72</f>
        <v>0.63</v>
      </c>
      <c r="H78" s="1">
        <f>letterprices2[[#This Row],[Price (£)]]-letterprices2[[#This Row],[2007 value]]</f>
        <v>0.18999999999999995</v>
      </c>
      <c r="I78" s="6">
        <f>(letterprices2[[#This Row],[Workings]]/letterprices2[[#This Row],[2007 value]])*100</f>
        <v>30.158730158730151</v>
      </c>
      <c r="J78" s="1">
        <v>8</v>
      </c>
    </row>
    <row r="79" spans="1:10">
      <c r="A79" s="21">
        <v>42458</v>
      </c>
      <c r="B79" s="1" t="s">
        <v>84</v>
      </c>
      <c r="C79" s="1" t="s">
        <v>35</v>
      </c>
      <c r="D79" s="1" t="s">
        <v>45</v>
      </c>
      <c r="E79" s="1" t="s">
        <v>34</v>
      </c>
      <c r="F79" s="4">
        <v>0.86</v>
      </c>
      <c r="G79" s="4">
        <f>F72</f>
        <v>0.63</v>
      </c>
      <c r="H79" s="1">
        <f>letterprices2[[#This Row],[Price (£)]]-letterprices2[[#This Row],[2007 value]]</f>
        <v>0.22999999999999998</v>
      </c>
      <c r="I79" s="6">
        <f>(letterprices2[[#This Row],[Workings]]/letterprices2[[#This Row],[2007 value]])*100</f>
        <v>36.507936507936506</v>
      </c>
      <c r="J79" s="1">
        <v>8</v>
      </c>
    </row>
    <row r="80" spans="1:10">
      <c r="A80" s="21">
        <v>42821</v>
      </c>
      <c r="B80" s="1" t="s">
        <v>84</v>
      </c>
      <c r="C80" s="1" t="s">
        <v>35</v>
      </c>
      <c r="D80" s="1" t="s">
        <v>45</v>
      </c>
      <c r="E80" s="1" t="s">
        <v>34</v>
      </c>
      <c r="F80" s="4">
        <v>0.86</v>
      </c>
      <c r="G80" s="4">
        <f>F72</f>
        <v>0.63</v>
      </c>
      <c r="H80" s="33">
        <f>letterprices2[[#This Row],[Price (£)]]-letterprices2[[#This Row],[2007 value]]</f>
        <v>0.22999999999999998</v>
      </c>
      <c r="I80" s="6">
        <f>(letterprices2[[#This Row],[Workings]]/letterprices2[[#This Row],[2007 value]])*100</f>
        <v>36.507936507936506</v>
      </c>
      <c r="J80" s="1">
        <v>8</v>
      </c>
    </row>
    <row r="81" spans="1:10">
      <c r="A81" s="21">
        <v>43185</v>
      </c>
      <c r="B81" s="1" t="s">
        <v>84</v>
      </c>
      <c r="C81" s="1" t="s">
        <v>35</v>
      </c>
      <c r="D81" s="1" t="s">
        <v>45</v>
      </c>
      <c r="E81" s="1" t="s">
        <v>34</v>
      </c>
      <c r="F81" s="4">
        <v>0.89</v>
      </c>
      <c r="G81" s="4">
        <f>G72</f>
        <v>0.63</v>
      </c>
      <c r="H81" s="33">
        <f>letterprices2[[#This Row],[Price (£)]]-letterprices2[[#This Row],[2007 value]]</f>
        <v>0.26</v>
      </c>
      <c r="I81" s="6">
        <f>(letterprices2[[#This Row],[Workings]]/letterprices2[[#This Row],[2007 value]])*100</f>
        <v>41.269841269841272</v>
      </c>
      <c r="J81" s="1">
        <v>8</v>
      </c>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6AC23-4E08-451F-A8AD-27EF714963AE}">
  <sheetPr>
    <tabColor theme="0"/>
  </sheetPr>
  <dimension ref="A1:Q81"/>
  <sheetViews>
    <sheetView topLeftCell="A31" zoomScale="90" zoomScaleNormal="90" workbookViewId="0">
      <selection activeCell="F1" sqref="F1"/>
    </sheetView>
  </sheetViews>
  <sheetFormatPr defaultRowHeight="14.25"/>
  <cols>
    <col min="1" max="1" width="10.73046875" style="1" customWidth="1"/>
    <col min="2" max="2" width="27.06640625" customWidth="1"/>
    <col min="3" max="3" width="17.59765625" customWidth="1"/>
    <col min="4" max="4" width="10.59765625" customWidth="1"/>
    <col min="5" max="5" width="13.9296875" bestFit="1" customWidth="1"/>
    <col min="6" max="6" width="6.796875" style="4" bestFit="1" customWidth="1"/>
    <col min="9" max="9" width="9.06640625" style="61"/>
    <col min="10" max="10" width="18.86328125" style="61" customWidth="1"/>
    <col min="11" max="11" width="17.86328125" style="61" customWidth="1"/>
    <col min="12" max="12" width="18.53125" style="61" customWidth="1"/>
    <col min="13" max="13" width="17.9296875" customWidth="1"/>
    <col min="14" max="14" width="18.19921875" customWidth="1"/>
    <col min="15" max="15" width="17.9296875" customWidth="1"/>
    <col min="16" max="16" width="17.86328125" customWidth="1"/>
    <col min="17" max="17" width="18.1328125" customWidth="1"/>
  </cols>
  <sheetData>
    <row r="1" spans="1:17" s="8" customFormat="1">
      <c r="A1" s="9" t="s">
        <v>25</v>
      </c>
      <c r="B1" s="9" t="s">
        <v>43</v>
      </c>
      <c r="C1" s="9" t="s">
        <v>38</v>
      </c>
      <c r="D1" s="9" t="s">
        <v>36</v>
      </c>
      <c r="E1" s="9" t="s">
        <v>37</v>
      </c>
      <c r="F1" s="46" t="s">
        <v>0</v>
      </c>
      <c r="G1" s="9" t="s">
        <v>372</v>
      </c>
      <c r="H1" s="9" t="s">
        <v>91</v>
      </c>
      <c r="I1" s="59" t="s">
        <v>90</v>
      </c>
      <c r="J1" s="59" t="s">
        <v>373</v>
      </c>
      <c r="K1" s="59" t="s">
        <v>374</v>
      </c>
      <c r="L1" s="59" t="s">
        <v>375</v>
      </c>
      <c r="M1" s="9" t="s">
        <v>376</v>
      </c>
      <c r="N1" s="9" t="s">
        <v>377</v>
      </c>
      <c r="O1" s="9" t="s">
        <v>378</v>
      </c>
      <c r="P1" s="9" t="s">
        <v>379</v>
      </c>
      <c r="Q1" s="9" t="s">
        <v>380</v>
      </c>
    </row>
    <row r="2" spans="1:17" s="8" customFormat="1">
      <c r="A2" s="21">
        <v>39909</v>
      </c>
      <c r="B2" s="1" t="s">
        <v>39</v>
      </c>
      <c r="C2" s="1" t="s">
        <v>33</v>
      </c>
      <c r="D2" s="1" t="s">
        <v>44</v>
      </c>
      <c r="E2" s="1" t="s">
        <v>46</v>
      </c>
      <c r="F2" s="17">
        <v>0.47699999999999998</v>
      </c>
      <c r="G2" s="22">
        <f>letterprices23[[#This Row],[Price (£)]]</f>
        <v>0.47699999999999998</v>
      </c>
      <c r="H2" s="1">
        <f>letterprices23[[#This Row],[Price (£)]]-letterprices23[[#This Row],[2009 value]]</f>
        <v>0</v>
      </c>
      <c r="I2" s="60">
        <f>(letterprices23[[#This Row],[Workings]]/letterprices23[[#This Row],[2009 value]])</f>
        <v>0</v>
      </c>
      <c r="J2" s="60"/>
      <c r="K2" s="59"/>
      <c r="L2" s="59"/>
      <c r="M2" s="59"/>
      <c r="N2" s="59"/>
      <c r="O2" s="59"/>
      <c r="P2" s="59"/>
      <c r="Q2" s="59"/>
    </row>
    <row r="3" spans="1:17" s="8" customFormat="1">
      <c r="A3" s="21">
        <v>40274</v>
      </c>
      <c r="B3" s="1" t="s">
        <v>39</v>
      </c>
      <c r="C3" s="1" t="s">
        <v>33</v>
      </c>
      <c r="D3" s="1" t="s">
        <v>44</v>
      </c>
      <c r="E3" s="1" t="s">
        <v>46</v>
      </c>
      <c r="F3" s="17">
        <v>0.48599999999999999</v>
      </c>
      <c r="G3" s="22">
        <f>F2</f>
        <v>0.47699999999999998</v>
      </c>
      <c r="H3" s="1">
        <f>letterprices23[[#This Row],[Price (£)]]-letterprices23[[#This Row],[2009 value]]</f>
        <v>9.000000000000008E-3</v>
      </c>
      <c r="I3" s="60">
        <f>(letterprices23[[#This Row],[Workings]]/letterprices23[[#This Row],[2009 value]])</f>
        <v>1.8867924528301903E-2</v>
      </c>
      <c r="J3" s="60">
        <f>(letterprices23[[#This Row],[Price (£)]]-F3)/F3</f>
        <v>0</v>
      </c>
      <c r="K3" s="59"/>
      <c r="L3" s="59"/>
      <c r="M3" s="59"/>
      <c r="N3" s="59"/>
      <c r="O3" s="59"/>
      <c r="P3" s="59"/>
      <c r="Q3" s="59"/>
    </row>
    <row r="4" spans="1:17">
      <c r="A4" s="21">
        <v>40637</v>
      </c>
      <c r="B4" s="1" t="s">
        <v>39</v>
      </c>
      <c r="C4" s="1" t="s">
        <v>33</v>
      </c>
      <c r="D4" s="1" t="s">
        <v>44</v>
      </c>
      <c r="E4" s="1" t="s">
        <v>46</v>
      </c>
      <c r="F4" s="4">
        <v>0.52400000000000002</v>
      </c>
      <c r="G4" s="4">
        <f>F2</f>
        <v>0.47699999999999998</v>
      </c>
      <c r="H4" s="1">
        <f>letterprices23[[#This Row],[Price (£)]]-letterprices23[[#This Row],[2009 value]]</f>
        <v>4.7000000000000042E-2</v>
      </c>
      <c r="I4" s="60">
        <f>(letterprices23[[#This Row],[Workings]]/letterprices23[[#This Row],[2009 value]])</f>
        <v>9.8532494758909947E-2</v>
      </c>
      <c r="J4" s="60">
        <f>(letterprices23[[#This Row],[Price (£)]]-F3)/F3</f>
        <v>7.8189300411522708E-2</v>
      </c>
      <c r="K4" s="60">
        <f>(letterprices23[[#This Row],[Price (£)]]-F4)/F4</f>
        <v>0</v>
      </c>
      <c r="L4" s="60"/>
      <c r="M4" s="60"/>
      <c r="N4" s="60"/>
      <c r="O4" s="60"/>
      <c r="P4" s="60"/>
      <c r="Q4" s="60"/>
    </row>
    <row r="5" spans="1:17">
      <c r="A5" s="21">
        <v>41029</v>
      </c>
      <c r="B5" s="1" t="s">
        <v>39</v>
      </c>
      <c r="C5" s="1" t="s">
        <v>33</v>
      </c>
      <c r="D5" s="1" t="s">
        <v>44</v>
      </c>
      <c r="E5" s="1" t="s">
        <v>46</v>
      </c>
      <c r="F5" s="4">
        <v>0.66</v>
      </c>
      <c r="G5" s="4">
        <f>F2</f>
        <v>0.47699999999999998</v>
      </c>
      <c r="H5" s="1">
        <f>letterprices23[[#This Row],[Price (£)]]-letterprices23[[#This Row],[2009 value]]</f>
        <v>0.18300000000000005</v>
      </c>
      <c r="I5" s="60">
        <f>(letterprices23[[#This Row],[Workings]]/letterprices23[[#This Row],[2009 value]])</f>
        <v>0.3836477987421385</v>
      </c>
      <c r="J5" s="60">
        <f>(letterprices23[[#This Row],[Price (£)]]-F3)/F3</f>
        <v>0.35802469135802478</v>
      </c>
      <c r="K5" s="60">
        <f>(letterprices23[[#This Row],[Price (£)]]-F4)/F4</f>
        <v>0.25954198473282442</v>
      </c>
      <c r="L5" s="60">
        <f>(letterprices23[[#This Row],[Price (£)]]-F5)/F5</f>
        <v>0</v>
      </c>
      <c r="M5" s="60"/>
      <c r="N5" s="60"/>
      <c r="O5" s="60"/>
      <c r="P5" s="60"/>
      <c r="Q5" s="60"/>
    </row>
    <row r="6" spans="1:17">
      <c r="A6" s="21">
        <v>41365</v>
      </c>
      <c r="B6" s="1" t="s">
        <v>39</v>
      </c>
      <c r="C6" s="1" t="s">
        <v>33</v>
      </c>
      <c r="D6" s="1" t="s">
        <v>44</v>
      </c>
      <c r="E6" s="1" t="s">
        <v>46</v>
      </c>
      <c r="F6" s="4">
        <v>0.64200000000000002</v>
      </c>
      <c r="G6" s="4">
        <f>F2</f>
        <v>0.47699999999999998</v>
      </c>
      <c r="H6" s="1">
        <f>letterprices23[[#This Row],[Price (£)]]-letterprices23[[#This Row],[2009 value]]</f>
        <v>0.16500000000000004</v>
      </c>
      <c r="I6" s="60">
        <f>(letterprices23[[#This Row],[Workings]]/letterprices23[[#This Row],[2009 value]])</f>
        <v>0.34591194968553468</v>
      </c>
      <c r="J6" s="60">
        <f>(letterprices23[[#This Row],[Price (£)]]-F3)/F3</f>
        <v>0.32098765432098769</v>
      </c>
      <c r="K6" s="60">
        <f>(letterprices23[[#This Row],[Price (£)]]-F4)/F4</f>
        <v>0.22519083969465647</v>
      </c>
      <c r="L6" s="60">
        <f>(letterprices23[[#This Row],[Price (£)]]-F5)/F5</f>
        <v>-2.7272727272727296E-2</v>
      </c>
      <c r="M6" s="60">
        <f>(letterprices23[[#This Row],[Price (£)]]-F6)/F6</f>
        <v>0</v>
      </c>
      <c r="N6" s="60"/>
      <c r="O6" s="60"/>
      <c r="P6" s="60"/>
      <c r="Q6" s="60"/>
    </row>
    <row r="7" spans="1:17">
      <c r="A7" s="21">
        <v>41729</v>
      </c>
      <c r="B7" s="1" t="s">
        <v>39</v>
      </c>
      <c r="C7" s="1" t="s">
        <v>33</v>
      </c>
      <c r="D7" s="1" t="s">
        <v>44</v>
      </c>
      <c r="E7" s="1" t="s">
        <v>46</v>
      </c>
      <c r="F7" s="4">
        <v>0.65300000000000002</v>
      </c>
      <c r="G7" s="4">
        <f>F2</f>
        <v>0.47699999999999998</v>
      </c>
      <c r="H7" s="1">
        <f>letterprices23[[#This Row],[Price (£)]]-letterprices23[[#This Row],[2009 value]]</f>
        <v>0.17600000000000005</v>
      </c>
      <c r="I7" s="60">
        <f>(letterprices23[[#This Row],[Workings]]/letterprices23[[#This Row],[2009 value]])</f>
        <v>0.368972746331237</v>
      </c>
      <c r="J7" s="60">
        <f>(letterprices23[[#This Row],[Price (£)]]-F3)/F3</f>
        <v>0.34362139917695483</v>
      </c>
      <c r="K7" s="60">
        <f>(letterprices23[[#This Row],[Price (£)]]-F4)/F4</f>
        <v>0.24618320610687022</v>
      </c>
      <c r="L7" s="60">
        <f>(letterprices23[[#This Row],[Price (£)]]-F5)/F5</f>
        <v>-1.0606060606060615E-2</v>
      </c>
      <c r="M7" s="60">
        <f>(letterprices23[[#This Row],[Price (£)]]-F6)/F6</f>
        <v>1.7133956386292851E-2</v>
      </c>
      <c r="N7" s="60">
        <f>(letterprices23[[#This Row],[Price (£)]]-F7)/F7</f>
        <v>0</v>
      </c>
      <c r="O7" s="60"/>
      <c r="P7" s="60"/>
      <c r="Q7" s="60"/>
    </row>
    <row r="8" spans="1:17">
      <c r="A8" s="21">
        <v>42093</v>
      </c>
      <c r="B8" s="1" t="s">
        <v>39</v>
      </c>
      <c r="C8" s="1" t="s">
        <v>33</v>
      </c>
      <c r="D8" s="1" t="s">
        <v>44</v>
      </c>
      <c r="E8" s="1" t="s">
        <v>46</v>
      </c>
      <c r="F8" s="4">
        <v>0.66300000000000003</v>
      </c>
      <c r="G8" s="4">
        <f>F2</f>
        <v>0.47699999999999998</v>
      </c>
      <c r="H8" s="1">
        <f>letterprices23[[#This Row],[Price (£)]]-letterprices23[[#This Row],[2009 value]]</f>
        <v>0.18600000000000005</v>
      </c>
      <c r="I8" s="60">
        <f>(letterprices23[[#This Row],[Workings]]/letterprices23[[#This Row],[2009 value]])</f>
        <v>0.38993710691823913</v>
      </c>
      <c r="J8" s="60">
        <f>(letterprices23[[#This Row],[Price (£)]]-F3)/F3</f>
        <v>0.36419753086419765</v>
      </c>
      <c r="K8" s="60">
        <f>(letterprices23[[#This Row],[Price (£)]]-F4)/F4</f>
        <v>0.26526717557251911</v>
      </c>
      <c r="L8" s="60">
        <f>(letterprices23[[#This Row],[Price (£)]]-F5)/F5</f>
        <v>4.5454545454545496E-3</v>
      </c>
      <c r="M8" s="60">
        <f>(letterprices23[[#This Row],[Price (£)]]-F6)/F6</f>
        <v>3.2710280373831807E-2</v>
      </c>
      <c r="N8" s="60">
        <f>(letterprices23[[#This Row],[Price (£)]]-F7)/F7</f>
        <v>1.531393568147015E-2</v>
      </c>
      <c r="O8" s="60">
        <f>(letterprices23[[#This Row],[Price (£)]]-F8)/F8</f>
        <v>0</v>
      </c>
      <c r="P8" s="60"/>
      <c r="Q8" s="60"/>
    </row>
    <row r="9" spans="1:17">
      <c r="A9" s="21">
        <v>42458</v>
      </c>
      <c r="B9" s="1" t="s">
        <v>39</v>
      </c>
      <c r="C9" s="1" t="s">
        <v>33</v>
      </c>
      <c r="D9" s="1" t="s">
        <v>44</v>
      </c>
      <c r="E9" s="1" t="s">
        <v>46</v>
      </c>
      <c r="F9" s="4">
        <v>0.67100000000000004</v>
      </c>
      <c r="G9" s="4">
        <f>F2</f>
        <v>0.47699999999999998</v>
      </c>
      <c r="H9" s="1">
        <f>letterprices23[[#This Row],[Price (£)]]-letterprices23[[#This Row],[2009 value]]</f>
        <v>0.19400000000000006</v>
      </c>
      <c r="I9" s="60">
        <f>(letterprices23[[#This Row],[Workings]]/letterprices23[[#This Row],[2009 value]])</f>
        <v>0.40670859538784082</v>
      </c>
      <c r="J9" s="60">
        <f>(letterprices23[[#This Row],[Price (£)]]-F3)/F3</f>
        <v>0.38065843621399187</v>
      </c>
      <c r="K9" s="60">
        <f>(letterprices23[[#This Row],[Price (£)]]-F4)/F4</f>
        <v>0.28053435114503822</v>
      </c>
      <c r="L9" s="60">
        <f>(letterprices23[[#This Row],[Price (£)]]-F5)/F5</f>
        <v>1.666666666666668E-2</v>
      </c>
      <c r="M9" s="60">
        <f>(letterprices23[[#This Row],[Price (£)]]-F6)/F6</f>
        <v>4.5171339563862968E-2</v>
      </c>
      <c r="N9" s="60">
        <f>(letterprices23[[#This Row],[Price (£)]]-F7)/F7</f>
        <v>2.7565084226646271E-2</v>
      </c>
      <c r="O9" s="60">
        <f>(letterprices23[[#This Row],[Price (£)]]-F8)/F8</f>
        <v>1.2066365007541489E-2</v>
      </c>
      <c r="P9" s="60">
        <f>(letterprices23[[#This Row],[Price (£)]]-F9)/F9</f>
        <v>0</v>
      </c>
      <c r="Q9" s="60"/>
    </row>
    <row r="10" spans="1:17">
      <c r="A10" s="21">
        <v>42821</v>
      </c>
      <c r="B10" s="1" t="s">
        <v>39</v>
      </c>
      <c r="C10" s="1" t="s">
        <v>33</v>
      </c>
      <c r="D10" s="1" t="s">
        <v>44</v>
      </c>
      <c r="E10" s="1" t="s">
        <v>46</v>
      </c>
      <c r="F10" s="4">
        <v>0.66600000000000004</v>
      </c>
      <c r="G10" s="4">
        <f>F2</f>
        <v>0.47699999999999998</v>
      </c>
      <c r="H10" s="33">
        <f>letterprices23[[#This Row],[Price (£)]]-letterprices23[[#This Row],[2009 value]]</f>
        <v>0.18900000000000006</v>
      </c>
      <c r="I10" s="60">
        <f>(letterprices23[[#This Row],[Workings]]/letterprices23[[#This Row],[2009 value]])</f>
        <v>0.39622641509433976</v>
      </c>
      <c r="J10" s="60">
        <f>(letterprices23[[#This Row],[Price (£)]]-F3)/F3</f>
        <v>0.37037037037037046</v>
      </c>
      <c r="K10" s="60">
        <f>(letterprices23[[#This Row],[Price (£)]]-F4)/F4</f>
        <v>0.27099236641221375</v>
      </c>
      <c r="L10" s="60">
        <f>(letterprices23[[#This Row],[Price (£)]]-F5)/F5</f>
        <v>9.0909090909090991E-3</v>
      </c>
      <c r="M10" s="60">
        <f>(letterprices23[[#This Row],[Price (£)]]-F6)/F6</f>
        <v>3.738317757009349E-2</v>
      </c>
      <c r="N10" s="60">
        <f>(letterprices23[[#This Row],[Price (£)]]-F7)/F7</f>
        <v>1.9908116385911195E-2</v>
      </c>
      <c r="O10" s="60">
        <f>(letterprices23[[#This Row],[Price (£)]]-F8)/F8</f>
        <v>4.5248868778280582E-3</v>
      </c>
      <c r="P10" s="60">
        <f>(letterprices23[[#This Row],[Price (£)]]-F9)/F9</f>
        <v>-7.451564828614015E-3</v>
      </c>
      <c r="Q10" s="60">
        <f>(letterprices23[[#This Row],[Price (£)]]-F10)/F10</f>
        <v>0</v>
      </c>
    </row>
    <row r="11" spans="1:17">
      <c r="A11" s="21">
        <v>43185</v>
      </c>
      <c r="B11" s="1" t="s">
        <v>39</v>
      </c>
      <c r="C11" s="1" t="s">
        <v>33</v>
      </c>
      <c r="D11" s="1" t="s">
        <v>44</v>
      </c>
      <c r="E11" s="1" t="s">
        <v>46</v>
      </c>
      <c r="F11" s="4">
        <v>0.67</v>
      </c>
      <c r="G11" s="4">
        <f>F2</f>
        <v>0.47699999999999998</v>
      </c>
      <c r="H11" s="33">
        <f>letterprices23[[#This Row],[Price (£)]]-letterprices23[[#This Row],[2009 value]]</f>
        <v>0.19300000000000006</v>
      </c>
      <c r="I11" s="60">
        <f>(letterprices23[[#This Row],[Workings]]/letterprices23[[#This Row],[2009 value]])</f>
        <v>0.40461215932914063</v>
      </c>
      <c r="J11" s="60">
        <f>(letterprices23[[#This Row],[Price (£)]]-F3)/F3</f>
        <v>0.3786008230452676</v>
      </c>
      <c r="K11" s="60">
        <f>(letterprices23[[#This Row],[Price (£)]]-F4)/F4</f>
        <v>0.2786259541984733</v>
      </c>
      <c r="L11" s="60">
        <f>(letterprices23[[#This Row],[Price (£)]]-F5)/F5</f>
        <v>1.5151515151515164E-2</v>
      </c>
      <c r="M11" s="60">
        <f>(letterprices23[[#This Row],[Price (£)]]-F6)/F6</f>
        <v>4.3613707165109074E-2</v>
      </c>
      <c r="N11" s="60">
        <f>(letterprices23[[#This Row],[Price (£)]]-F7)/F7</f>
        <v>2.6033690658499257E-2</v>
      </c>
      <c r="O11" s="60">
        <f>(letterprices23[[#This Row],[Price (£)]]-F8)/F8</f>
        <v>1.0558069381598803E-2</v>
      </c>
      <c r="P11" s="60">
        <f>(letterprices23[[#This Row],[Price (£)]]-F9)/F9</f>
        <v>-1.4903129657228031E-3</v>
      </c>
      <c r="Q11" s="60">
        <f>(letterprices23[[#This Row],[Price (£)]]-F10)/F10</f>
        <v>6.0060060060060112E-3</v>
      </c>
    </row>
    <row r="12" spans="1:17">
      <c r="A12" s="21">
        <v>39909</v>
      </c>
      <c r="B12" s="1" t="s">
        <v>348</v>
      </c>
      <c r="C12" s="1" t="s">
        <v>33</v>
      </c>
      <c r="D12" s="1" t="s">
        <v>44</v>
      </c>
      <c r="E12" s="1" t="s">
        <v>34</v>
      </c>
      <c r="F12" s="17">
        <v>0.441</v>
      </c>
      <c r="G12" s="17">
        <f>letterprices23[[#This Row],[Price (£)]]</f>
        <v>0.441</v>
      </c>
      <c r="H12" s="1">
        <f>letterprices23[[#This Row],[Price (£)]]-letterprices23[[#This Row],[2009 value]]</f>
        <v>0</v>
      </c>
      <c r="I12" s="60">
        <f>(letterprices23[[#This Row],[Workings]]/letterprices23[[#This Row],[2009 value]])</f>
        <v>0</v>
      </c>
      <c r="J12" s="60"/>
      <c r="K12" s="60"/>
      <c r="L12" s="60"/>
      <c r="M12" s="60"/>
      <c r="N12" s="60"/>
      <c r="O12" s="60"/>
      <c r="P12" s="60"/>
      <c r="Q12" s="60"/>
    </row>
    <row r="13" spans="1:17">
      <c r="A13" s="21">
        <v>40274</v>
      </c>
      <c r="B13" s="1" t="s">
        <v>348</v>
      </c>
      <c r="C13" s="1" t="s">
        <v>33</v>
      </c>
      <c r="D13" s="1" t="s">
        <v>44</v>
      </c>
      <c r="E13" s="1" t="s">
        <v>34</v>
      </c>
      <c r="F13" s="17">
        <v>0.42599999999999999</v>
      </c>
      <c r="G13" s="17">
        <f>F12</f>
        <v>0.441</v>
      </c>
      <c r="H13" s="1">
        <f>letterprices23[[#This Row],[Price (£)]]-letterprices23[[#This Row],[2009 value]]</f>
        <v>-1.5000000000000013E-2</v>
      </c>
      <c r="I13" s="60">
        <f>(letterprices23[[#This Row],[Workings]]/letterprices23[[#This Row],[2009 value]])</f>
        <v>-3.4013605442176902E-2</v>
      </c>
      <c r="J13" s="60">
        <f>(letterprices23[[#This Row],[Price (£)]]-F13)/F13</f>
        <v>0</v>
      </c>
      <c r="K13" s="60"/>
      <c r="L13" s="60"/>
      <c r="M13" s="60"/>
      <c r="N13" s="60"/>
      <c r="O13" s="60"/>
      <c r="P13" s="60"/>
      <c r="Q13" s="60"/>
    </row>
    <row r="14" spans="1:17">
      <c r="A14" s="21">
        <v>40637</v>
      </c>
      <c r="B14" s="1" t="s">
        <v>348</v>
      </c>
      <c r="C14" s="1" t="s">
        <v>33</v>
      </c>
      <c r="D14" s="1" t="s">
        <v>44</v>
      </c>
      <c r="E14" s="1" t="s">
        <v>34</v>
      </c>
      <c r="F14" s="4">
        <v>0.44400000000000001</v>
      </c>
      <c r="G14" s="4">
        <f>F12</f>
        <v>0.441</v>
      </c>
      <c r="H14" s="1">
        <f>letterprices23[[#This Row],[Price (£)]]-letterprices23[[#This Row],[2009 value]]</f>
        <v>3.0000000000000027E-3</v>
      </c>
      <c r="I14" s="60">
        <f>(letterprices23[[#This Row],[Workings]]/letterprices23[[#This Row],[2009 value]])</f>
        <v>6.80272108843538E-3</v>
      </c>
      <c r="J14" s="60">
        <f>(letterprices23[[#This Row],[Price (£)]]-F13)/F13</f>
        <v>4.2253521126760604E-2</v>
      </c>
      <c r="K14" s="60">
        <f>(letterprices23[[#This Row],[Price (£)]]-F14)/F14</f>
        <v>0</v>
      </c>
      <c r="L14" s="60"/>
      <c r="M14" s="60"/>
      <c r="N14" s="60"/>
      <c r="O14" s="60"/>
      <c r="P14" s="60"/>
      <c r="Q14" s="60"/>
    </row>
    <row r="15" spans="1:17">
      <c r="A15" s="21">
        <v>41029</v>
      </c>
      <c r="B15" s="1" t="s">
        <v>348</v>
      </c>
      <c r="C15" s="1" t="s">
        <v>33</v>
      </c>
      <c r="D15" s="1" t="s">
        <v>44</v>
      </c>
      <c r="E15" s="1" t="s">
        <v>34</v>
      </c>
      <c r="F15" s="4">
        <v>0.48399999999999999</v>
      </c>
      <c r="G15" s="4">
        <f>F12</f>
        <v>0.441</v>
      </c>
      <c r="H15" s="1">
        <f>letterprices23[[#This Row],[Price (£)]]-letterprices23[[#This Row],[2009 value]]</f>
        <v>4.2999999999999983E-2</v>
      </c>
      <c r="I15" s="60">
        <f>(letterprices23[[#This Row],[Workings]]/letterprices23[[#This Row],[2009 value]])</f>
        <v>9.7505668934240328E-2</v>
      </c>
      <c r="J15" s="60">
        <f>(letterprices23[[#This Row],[Price (£)]]-F13)/F13</f>
        <v>0.13615023474178403</v>
      </c>
      <c r="K15" s="60">
        <f>(letterprices23[[#This Row],[Price (£)]]-F14)/F14</f>
        <v>9.0090090090090044E-2</v>
      </c>
      <c r="L15" s="60">
        <f>(letterprices23[[#This Row],[Price (£)]]-F15)/F15</f>
        <v>0</v>
      </c>
      <c r="M15" s="60"/>
      <c r="N15" s="60"/>
      <c r="O15" s="60"/>
      <c r="P15" s="60"/>
      <c r="Q15" s="60"/>
    </row>
    <row r="16" spans="1:17">
      <c r="A16" s="21">
        <v>41365</v>
      </c>
      <c r="B16" s="1" t="s">
        <v>348</v>
      </c>
      <c r="C16" s="1" t="s">
        <v>33</v>
      </c>
      <c r="D16" s="1" t="s">
        <v>44</v>
      </c>
      <c r="E16" s="1" t="s">
        <v>34</v>
      </c>
      <c r="F16" s="4">
        <v>0.503</v>
      </c>
      <c r="G16" s="4">
        <f>F12</f>
        <v>0.441</v>
      </c>
      <c r="H16" s="1">
        <f>letterprices23[[#This Row],[Price (£)]]-letterprices23[[#This Row],[2009 value]]</f>
        <v>6.2E-2</v>
      </c>
      <c r="I16" s="60">
        <f>(letterprices23[[#This Row],[Workings]]/letterprices23[[#This Row],[2009 value]])</f>
        <v>0.14058956916099774</v>
      </c>
      <c r="J16" s="60">
        <f>(letterprices23[[#This Row],[Price (£)]]-F13)/F13</f>
        <v>0.18075117370892022</v>
      </c>
      <c r="K16" s="60">
        <f>(letterprices23[[#This Row],[Price (£)]]-F14)/F14</f>
        <v>0.13288288288288289</v>
      </c>
      <c r="L16" s="60">
        <f>(letterprices23[[#This Row],[Price (£)]]-F15)/F15</f>
        <v>3.9256198347107474E-2</v>
      </c>
      <c r="M16" s="60">
        <f>(letterprices23[[#This Row],[Price (£)]]-F16)/F16</f>
        <v>0</v>
      </c>
      <c r="N16" s="60"/>
      <c r="O16" s="60"/>
      <c r="P16" s="60"/>
      <c r="Q16" s="60"/>
    </row>
    <row r="17" spans="1:17">
      <c r="A17" s="21">
        <v>41729</v>
      </c>
      <c r="B17" s="1" t="s">
        <v>348</v>
      </c>
      <c r="C17" s="1" t="s">
        <v>33</v>
      </c>
      <c r="D17" s="1" t="s">
        <v>44</v>
      </c>
      <c r="E17" s="1" t="s">
        <v>34</v>
      </c>
      <c r="F17" s="4">
        <v>0.52700000000000002</v>
      </c>
      <c r="G17" s="4">
        <f>F12</f>
        <v>0.441</v>
      </c>
      <c r="H17" s="1">
        <f>letterprices23[[#This Row],[Price (£)]]-letterprices23[[#This Row],[2009 value]]</f>
        <v>8.6000000000000021E-2</v>
      </c>
      <c r="I17" s="60">
        <f>(letterprices23[[#This Row],[Workings]]/letterprices23[[#This Row],[2009 value]])</f>
        <v>0.19501133786848077</v>
      </c>
      <c r="J17" s="60">
        <f>(letterprices23[[#This Row],[Price (£)]]-F13)/F13</f>
        <v>0.23708920187793436</v>
      </c>
      <c r="K17" s="60">
        <f>(letterprices23[[#This Row],[Price (£)]]-F14)/F14</f>
        <v>0.18693693693693697</v>
      </c>
      <c r="L17" s="60">
        <f>(letterprices23[[#This Row],[Price (£)]]-F15)/F15</f>
        <v>8.8842975206611649E-2</v>
      </c>
      <c r="M17" s="60">
        <f>(letterprices23[[#This Row],[Price (£)]]-F16)/F16</f>
        <v>4.7713717693837018E-2</v>
      </c>
      <c r="N17" s="60">
        <f>(letterprices23[[#This Row],[Price (£)]]-F17)/F17</f>
        <v>0</v>
      </c>
      <c r="O17" s="60"/>
      <c r="P17" s="60"/>
      <c r="Q17" s="60"/>
    </row>
    <row r="18" spans="1:17">
      <c r="A18" s="21">
        <v>42093</v>
      </c>
      <c r="B18" s="1" t="s">
        <v>348</v>
      </c>
      <c r="C18" s="1" t="s">
        <v>33</v>
      </c>
      <c r="D18" s="1" t="s">
        <v>44</v>
      </c>
      <c r="E18" s="1" t="s">
        <v>34</v>
      </c>
      <c r="F18" s="4">
        <v>0.54800000000000004</v>
      </c>
      <c r="G18" s="4">
        <f>F12</f>
        <v>0.441</v>
      </c>
      <c r="H18" s="1">
        <f>letterprices23[[#This Row],[Price (£)]]-letterprices23[[#This Row],[2009 value]]</f>
        <v>0.10700000000000004</v>
      </c>
      <c r="I18" s="60">
        <f>(letterprices23[[#This Row],[Workings]]/letterprices23[[#This Row],[2009 value]])</f>
        <v>0.24263038548752844</v>
      </c>
      <c r="J18" s="60">
        <f>(letterprices23[[#This Row],[Price (£)]]-F13)/F13</f>
        <v>0.28638497652582173</v>
      </c>
      <c r="K18" s="60">
        <f>(letterprices23[[#This Row],[Price (£)]]-F14)/F14</f>
        <v>0.23423423423423431</v>
      </c>
      <c r="L18" s="60">
        <f>(letterprices23[[#This Row],[Price (£)]]-F15)/F15</f>
        <v>0.1322314049586778</v>
      </c>
      <c r="M18" s="60">
        <f>(letterprices23[[#This Row],[Price (£)]]-F16)/F16</f>
        <v>8.9463220675944408E-2</v>
      </c>
      <c r="N18" s="60">
        <f>(letterprices23[[#This Row],[Price (£)]]-F17)/F17</f>
        <v>3.9848197343453545E-2</v>
      </c>
      <c r="O18" s="60">
        <f>(letterprices23[[#This Row],[Price (£)]]-F18)/F18</f>
        <v>0</v>
      </c>
      <c r="P18" s="60"/>
      <c r="Q18" s="60"/>
    </row>
    <row r="19" spans="1:17">
      <c r="A19" s="21">
        <v>42458</v>
      </c>
      <c r="B19" s="1" t="s">
        <v>348</v>
      </c>
      <c r="C19" s="1" t="s">
        <v>33</v>
      </c>
      <c r="D19" s="1" t="s">
        <v>44</v>
      </c>
      <c r="E19" s="1" t="s">
        <v>34</v>
      </c>
      <c r="F19" s="4">
        <v>0.55600000000000005</v>
      </c>
      <c r="G19" s="4">
        <f>F12</f>
        <v>0.441</v>
      </c>
      <c r="H19" s="1">
        <f>letterprices23[[#This Row],[Price (£)]]-letterprices23[[#This Row],[2009 value]]</f>
        <v>0.11500000000000005</v>
      </c>
      <c r="I19" s="60">
        <f>(letterprices23[[#This Row],[Workings]]/letterprices23[[#This Row],[2009 value]])</f>
        <v>0.26077097505668945</v>
      </c>
      <c r="J19" s="60">
        <f>(letterprices23[[#This Row],[Price (£)]]-F13)/F13</f>
        <v>0.30516431924882642</v>
      </c>
      <c r="K19" s="60">
        <f>(letterprices23[[#This Row],[Price (£)]]-F14)/F14</f>
        <v>0.25225225225225234</v>
      </c>
      <c r="L19" s="60">
        <f>(letterprices23[[#This Row],[Price (£)]]-F15)/F15</f>
        <v>0.14876033057851254</v>
      </c>
      <c r="M19" s="60">
        <f>(letterprices23[[#This Row],[Price (£)]]-F16)/F16</f>
        <v>0.10536779324055676</v>
      </c>
      <c r="N19" s="60">
        <f>(letterprices23[[#This Row],[Price (£)]]-F17)/F17</f>
        <v>5.5028462998102511E-2</v>
      </c>
      <c r="O19" s="60">
        <f>(letterprices23[[#This Row],[Price (£)]]-F18)/F18</f>
        <v>1.4598540145985413E-2</v>
      </c>
      <c r="P19" s="60">
        <f>(letterprices23[[#This Row],[Price (£)]]-F19)/F19</f>
        <v>0</v>
      </c>
      <c r="Q19" s="60"/>
    </row>
    <row r="20" spans="1:17">
      <c r="A20" s="21">
        <v>42821</v>
      </c>
      <c r="B20" s="1" t="s">
        <v>348</v>
      </c>
      <c r="C20" s="1" t="s">
        <v>33</v>
      </c>
      <c r="D20" s="1" t="s">
        <v>44</v>
      </c>
      <c r="E20" s="1" t="s">
        <v>34</v>
      </c>
      <c r="F20" s="4">
        <v>0.58399999999999996</v>
      </c>
      <c r="G20" s="4">
        <f>F12</f>
        <v>0.441</v>
      </c>
      <c r="H20" s="33">
        <f>letterprices23[[#This Row],[Price (£)]]-letterprices23[[#This Row],[2009 value]]</f>
        <v>0.14299999999999996</v>
      </c>
      <c r="I20" s="60">
        <f>(letterprices23[[#This Row],[Workings]]/letterprices23[[#This Row],[2009 value]])</f>
        <v>0.32426303854875277</v>
      </c>
      <c r="J20" s="60">
        <f>(letterprices23[[#This Row],[Price (£)]]-F13)/F13</f>
        <v>0.37089201877934269</v>
      </c>
      <c r="K20" s="60">
        <f>(letterprices23[[#This Row],[Price (£)]]-F14)/F14</f>
        <v>0.3153153153153152</v>
      </c>
      <c r="L20" s="60">
        <f>(letterprices23[[#This Row],[Price (£)]]-F15)/F15</f>
        <v>0.20661157024793383</v>
      </c>
      <c r="M20" s="60">
        <f>(letterprices23[[#This Row],[Price (£)]]-F16)/F16</f>
        <v>0.16103379721669972</v>
      </c>
      <c r="N20" s="60">
        <f>(letterprices23[[#This Row],[Price (£)]]-F17)/F17</f>
        <v>0.1081593927893737</v>
      </c>
      <c r="O20" s="60">
        <f>(letterprices23[[#This Row],[Price (£)]]-F18)/F18</f>
        <v>6.5693430656934157E-2</v>
      </c>
      <c r="P20" s="60">
        <f>(letterprices23[[#This Row],[Price (£)]]-F19)/F19</f>
        <v>5.0359712230215667E-2</v>
      </c>
      <c r="Q20" s="60">
        <f>(letterprices23[[#This Row],[Price (£)]]-F20)/F20</f>
        <v>0</v>
      </c>
    </row>
    <row r="21" spans="1:17">
      <c r="A21" s="21">
        <v>43185</v>
      </c>
      <c r="B21" s="1" t="s">
        <v>348</v>
      </c>
      <c r="C21" s="1" t="s">
        <v>33</v>
      </c>
      <c r="D21" s="1" t="s">
        <v>44</v>
      </c>
      <c r="E21" s="1" t="s">
        <v>34</v>
      </c>
      <c r="F21" s="4">
        <v>0.6</v>
      </c>
      <c r="G21" s="4">
        <f>F12</f>
        <v>0.441</v>
      </c>
      <c r="H21" s="33">
        <f>letterprices23[[#This Row],[Price (£)]]-letterprices23[[#This Row],[2009 value]]</f>
        <v>0.15899999999999997</v>
      </c>
      <c r="I21" s="60">
        <f>(letterprices23[[#This Row],[Workings]]/letterprices23[[#This Row],[2009 value]])</f>
        <v>0.36054421768707479</v>
      </c>
      <c r="J21" s="60">
        <f>(letterprices23[[#This Row],[Price (£)]]-F13)/F13</f>
        <v>0.40845070422535207</v>
      </c>
      <c r="K21" s="60">
        <f>(letterprices23[[#This Row],[Price (£)]]-F14)/F14</f>
        <v>0.35135135135135126</v>
      </c>
      <c r="L21" s="60">
        <f>(letterprices23[[#This Row],[Price (£)]]-F15)/F15</f>
        <v>0.23966942148760328</v>
      </c>
      <c r="M21" s="60">
        <f>(letterprices23[[#This Row],[Price (£)]]-F16)/F16</f>
        <v>0.19284294234592439</v>
      </c>
      <c r="N21" s="60">
        <f>(letterprices23[[#This Row],[Price (£)]]-F17)/F17</f>
        <v>0.13851992409867164</v>
      </c>
      <c r="O21" s="60">
        <f>(letterprices23[[#This Row],[Price (£)]]-F18)/F18</f>
        <v>9.489051094890498E-2</v>
      </c>
      <c r="P21" s="60">
        <f>(letterprices23[[#This Row],[Price (£)]]-F19)/F19</f>
        <v>7.9136690647481883E-2</v>
      </c>
      <c r="Q21" s="60">
        <f>(letterprices23[[#This Row],[Price (£)]]-F20)/F20</f>
        <v>2.7397260273972629E-2</v>
      </c>
    </row>
    <row r="22" spans="1:17">
      <c r="A22" s="21">
        <v>39909</v>
      </c>
      <c r="B22" s="1" t="s">
        <v>40</v>
      </c>
      <c r="C22" s="1" t="s">
        <v>33</v>
      </c>
      <c r="D22" s="1" t="s">
        <v>45</v>
      </c>
      <c r="E22" s="1" t="s">
        <v>46</v>
      </c>
      <c r="F22" s="10">
        <v>0.36699999999999999</v>
      </c>
      <c r="G22" s="4">
        <f>letterprices23[[#This Row],[Price (£)]]</f>
        <v>0.36699999999999999</v>
      </c>
      <c r="H22" s="1">
        <f>letterprices23[[#This Row],[Price (£)]]-letterprices23[[#This Row],[2009 value]]</f>
        <v>0</v>
      </c>
      <c r="I22" s="60">
        <f>(letterprices23[[#This Row],[Workings]]/letterprices23[[#This Row],[2009 value]])</f>
        <v>0</v>
      </c>
      <c r="J22" s="60"/>
      <c r="K22" s="60"/>
      <c r="L22" s="60"/>
      <c r="M22" s="60"/>
      <c r="N22" s="60"/>
      <c r="O22" s="60"/>
      <c r="P22" s="60"/>
      <c r="Q22" s="60"/>
    </row>
    <row r="23" spans="1:17">
      <c r="A23" s="21">
        <v>40274</v>
      </c>
      <c r="B23" s="1" t="s">
        <v>40</v>
      </c>
      <c r="C23" s="1" t="s">
        <v>33</v>
      </c>
      <c r="D23" s="1" t="s">
        <v>45</v>
      </c>
      <c r="E23" s="1" t="s">
        <v>46</v>
      </c>
      <c r="F23" s="10">
        <v>0.379</v>
      </c>
      <c r="G23" s="4">
        <f>F22</f>
        <v>0.36699999999999999</v>
      </c>
      <c r="H23" s="1">
        <f>letterprices23[[#This Row],[Price (£)]]-letterprices23[[#This Row],[2009 value]]</f>
        <v>1.2000000000000011E-2</v>
      </c>
      <c r="I23" s="60">
        <f>(letterprices23[[#This Row],[Workings]]/letterprices23[[#This Row],[2009 value]])</f>
        <v>3.2697547683923738E-2</v>
      </c>
      <c r="J23" s="60">
        <f>(letterprices23[[#This Row],[Price (£)]]-F23)/F23</f>
        <v>0</v>
      </c>
      <c r="K23" s="60"/>
      <c r="L23" s="60"/>
      <c r="M23" s="60"/>
      <c r="N23" s="60"/>
      <c r="O23" s="60"/>
      <c r="P23" s="60"/>
      <c r="Q23" s="60"/>
    </row>
    <row r="24" spans="1:17">
      <c r="A24" s="21">
        <v>40637</v>
      </c>
      <c r="B24" s="1" t="s">
        <v>40</v>
      </c>
      <c r="C24" s="1" t="s">
        <v>33</v>
      </c>
      <c r="D24" s="1" t="s">
        <v>45</v>
      </c>
      <c r="E24" s="1" t="s">
        <v>46</v>
      </c>
      <c r="F24" s="10">
        <v>0.41</v>
      </c>
      <c r="G24" s="4">
        <f>F22</f>
        <v>0.36699999999999999</v>
      </c>
      <c r="H24" s="1">
        <f>letterprices23[[#This Row],[Price (£)]]-letterprices23[[#This Row],[2009 value]]</f>
        <v>4.2999999999999983E-2</v>
      </c>
      <c r="I24" s="60">
        <f>(letterprices23[[#This Row],[Workings]]/letterprices23[[#This Row],[2009 value]])</f>
        <v>0.1171662125340599</v>
      </c>
      <c r="J24" s="60">
        <f>(letterprices23[[#This Row],[Price (£)]]-F23)/F23</f>
        <v>8.1794195250659563E-2</v>
      </c>
      <c r="K24" s="60">
        <f>(letterprices23[[#This Row],[Price (£)]]-F24)/F24</f>
        <v>0</v>
      </c>
      <c r="L24" s="60"/>
      <c r="M24" s="60"/>
      <c r="N24" s="60"/>
      <c r="O24" s="60"/>
      <c r="P24" s="60"/>
      <c r="Q24" s="60"/>
    </row>
    <row r="25" spans="1:17">
      <c r="A25" s="21">
        <v>41029</v>
      </c>
      <c r="B25" s="1" t="s">
        <v>40</v>
      </c>
      <c r="C25" s="1" t="s">
        <v>33</v>
      </c>
      <c r="D25" s="1" t="s">
        <v>45</v>
      </c>
      <c r="E25" s="1" t="s">
        <v>46</v>
      </c>
      <c r="F25" s="10">
        <v>0.55000000000000004</v>
      </c>
      <c r="G25" s="4">
        <f>F22</f>
        <v>0.36699999999999999</v>
      </c>
      <c r="H25" s="1">
        <f>letterprices23[[#This Row],[Price (£)]]-letterprices23[[#This Row],[2009 value]]</f>
        <v>0.18300000000000005</v>
      </c>
      <c r="I25" s="60">
        <f>(letterprices23[[#This Row],[Workings]]/letterprices23[[#This Row],[2009 value]])</f>
        <v>0.49863760217983666</v>
      </c>
      <c r="J25" s="60">
        <f>(letterprices23[[#This Row],[Price (£)]]-F23)/F23</f>
        <v>0.45118733509234837</v>
      </c>
      <c r="K25" s="60">
        <f>(letterprices23[[#This Row],[Price (£)]]-F24)/F24</f>
        <v>0.34146341463414653</v>
      </c>
      <c r="L25" s="60">
        <f>(letterprices23[[#This Row],[Price (£)]]-F25)/F25</f>
        <v>0</v>
      </c>
      <c r="M25" s="60"/>
      <c r="N25" s="60"/>
      <c r="O25" s="60"/>
      <c r="P25" s="60"/>
      <c r="Q25" s="60"/>
    </row>
    <row r="26" spans="1:17">
      <c r="A26" s="21">
        <v>41365</v>
      </c>
      <c r="B26" s="1" t="s">
        <v>40</v>
      </c>
      <c r="C26" s="1" t="s">
        <v>33</v>
      </c>
      <c r="D26" s="1" t="s">
        <v>45</v>
      </c>
      <c r="E26" s="1" t="s">
        <v>46</v>
      </c>
      <c r="F26" s="10">
        <v>0.53500000000000003</v>
      </c>
      <c r="G26" s="4">
        <f>F22</f>
        <v>0.36699999999999999</v>
      </c>
      <c r="H26" s="1">
        <f>letterprices23[[#This Row],[Price (£)]]-letterprices23[[#This Row],[2009 value]]</f>
        <v>0.16800000000000004</v>
      </c>
      <c r="I26" s="60">
        <f>(letterprices23[[#This Row],[Workings]]/letterprices23[[#This Row],[2009 value]])</f>
        <v>0.45776566757493198</v>
      </c>
      <c r="J26" s="60">
        <f>(letterprices23[[#This Row],[Price (£)]]-F23)/F23</f>
        <v>0.41160949868073887</v>
      </c>
      <c r="K26" s="60">
        <f>(letterprices23[[#This Row],[Price (£)]]-F24)/F24</f>
        <v>0.30487804878048796</v>
      </c>
      <c r="L26" s="60">
        <f>(letterprices23[[#This Row],[Price (£)]]-F25)/F25</f>
        <v>-2.7272727272727296E-2</v>
      </c>
      <c r="M26" s="60">
        <f>(letterprices23[[#This Row],[Price (£)]]-F26)/F26</f>
        <v>0</v>
      </c>
      <c r="N26" s="60"/>
      <c r="O26" s="60"/>
      <c r="P26" s="60"/>
      <c r="Q26" s="60"/>
    </row>
    <row r="27" spans="1:17">
      <c r="A27" s="21">
        <v>41729</v>
      </c>
      <c r="B27" s="1" t="s">
        <v>40</v>
      </c>
      <c r="C27" s="1" t="s">
        <v>33</v>
      </c>
      <c r="D27" s="1" t="s">
        <v>45</v>
      </c>
      <c r="E27" s="1" t="s">
        <v>46</v>
      </c>
      <c r="F27" s="10">
        <v>0.55800000000000005</v>
      </c>
      <c r="G27" s="4">
        <f>F22</f>
        <v>0.36699999999999999</v>
      </c>
      <c r="H27" s="1">
        <f>letterprices23[[#This Row],[Price (£)]]-letterprices23[[#This Row],[2009 value]]</f>
        <v>0.19100000000000006</v>
      </c>
      <c r="I27" s="60">
        <f>(letterprices23[[#This Row],[Workings]]/letterprices23[[#This Row],[2009 value]])</f>
        <v>0.52043596730245245</v>
      </c>
      <c r="J27" s="60">
        <f>(letterprices23[[#This Row],[Price (£)]]-F23)/F23</f>
        <v>0.47229551451187346</v>
      </c>
      <c r="K27" s="60">
        <f>(letterprices23[[#This Row],[Price (£)]]-F24)/F24</f>
        <v>0.36097560975609777</v>
      </c>
      <c r="L27" s="60">
        <f>(letterprices23[[#This Row],[Price (£)]]-F25)/F25</f>
        <v>1.4545454545454558E-2</v>
      </c>
      <c r="M27" s="60">
        <f>(letterprices23[[#This Row],[Price (£)]]-F26)/F26</f>
        <v>4.2990654205607513E-2</v>
      </c>
      <c r="N27" s="60">
        <f>(letterprices23[[#This Row],[Price (£)]]-F27)/F27</f>
        <v>0</v>
      </c>
      <c r="O27" s="60"/>
      <c r="P27" s="60"/>
      <c r="Q27" s="60"/>
    </row>
    <row r="28" spans="1:17">
      <c r="A28" s="21">
        <v>42093</v>
      </c>
      <c r="B28" s="1" t="s">
        <v>40</v>
      </c>
      <c r="C28" s="1" t="s">
        <v>33</v>
      </c>
      <c r="D28" s="1" t="s">
        <v>45</v>
      </c>
      <c r="E28" s="1" t="s">
        <v>46</v>
      </c>
      <c r="F28" s="10">
        <v>0.56899999999999995</v>
      </c>
      <c r="G28" s="4">
        <f>F22</f>
        <v>0.36699999999999999</v>
      </c>
      <c r="H28" s="1">
        <f>letterprices23[[#This Row],[Price (£)]]-letterprices23[[#This Row],[2009 value]]</f>
        <v>0.20199999999999996</v>
      </c>
      <c r="I28" s="60">
        <f>(letterprices23[[#This Row],[Workings]]/letterprices23[[#This Row],[2009 value]])</f>
        <v>0.55040871934604896</v>
      </c>
      <c r="J28" s="60">
        <f>(letterprices23[[#This Row],[Price (£)]]-F23)/F23</f>
        <v>0.50131926121372017</v>
      </c>
      <c r="K28" s="60">
        <f>(letterprices23[[#This Row],[Price (£)]]-F24)/F24</f>
        <v>0.38780487804878044</v>
      </c>
      <c r="L28" s="60">
        <f>(letterprices23[[#This Row],[Price (£)]]-F25)/F25</f>
        <v>3.4545454545454372E-2</v>
      </c>
      <c r="M28" s="60">
        <f>(letterprices23[[#This Row],[Price (£)]]-F26)/F26</f>
        <v>6.3551401869158725E-2</v>
      </c>
      <c r="N28" s="60">
        <f>(letterprices23[[#This Row],[Price (£)]]-F27)/F27</f>
        <v>1.9713261648745338E-2</v>
      </c>
      <c r="O28" s="60">
        <f>(letterprices23[[#This Row],[Price (£)]]-F28)/F28</f>
        <v>0</v>
      </c>
      <c r="P28" s="60"/>
      <c r="Q28" s="60"/>
    </row>
    <row r="29" spans="1:17">
      <c r="A29" s="21">
        <v>42458</v>
      </c>
      <c r="B29" s="1" t="s">
        <v>40</v>
      </c>
      <c r="C29" s="1" t="s">
        <v>33</v>
      </c>
      <c r="D29" s="1" t="s">
        <v>45</v>
      </c>
      <c r="E29" s="1" t="s">
        <v>46</v>
      </c>
      <c r="F29" s="10">
        <v>0.57699999999999996</v>
      </c>
      <c r="G29" s="4">
        <f>F22</f>
        <v>0.36699999999999999</v>
      </c>
      <c r="H29" s="1">
        <f>letterprices23[[#This Row],[Price (£)]]-letterprices23[[#This Row],[2009 value]]</f>
        <v>0.20999999999999996</v>
      </c>
      <c r="I29" s="60">
        <f>(letterprices23[[#This Row],[Workings]]/letterprices23[[#This Row],[2009 value]])</f>
        <v>0.57220708446866475</v>
      </c>
      <c r="J29" s="60">
        <f>(letterprices23[[#This Row],[Price (£)]]-F23)/F23</f>
        <v>0.52242744063324531</v>
      </c>
      <c r="K29" s="60">
        <f>(letterprices23[[#This Row],[Price (£)]]-F24)/F24</f>
        <v>0.40731707317073168</v>
      </c>
      <c r="L29" s="60">
        <f>(letterprices23[[#This Row],[Price (£)]]-F25)/F25</f>
        <v>4.9090909090908928E-2</v>
      </c>
      <c r="M29" s="60">
        <f>(letterprices23[[#This Row],[Price (£)]]-F26)/F26</f>
        <v>7.8504672897196121E-2</v>
      </c>
      <c r="N29" s="60">
        <f>(letterprices23[[#This Row],[Price (£)]]-F27)/F27</f>
        <v>3.4050179211469363E-2</v>
      </c>
      <c r="O29" s="60">
        <f>(letterprices23[[#This Row],[Price (£)]]-F28)/F28</f>
        <v>1.4059753954305813E-2</v>
      </c>
      <c r="P29" s="60">
        <f>(letterprices23[[#This Row],[Price (£)]]-F29)/F29</f>
        <v>0</v>
      </c>
      <c r="Q29" s="60"/>
    </row>
    <row r="30" spans="1:17">
      <c r="A30" s="21">
        <v>42821</v>
      </c>
      <c r="B30" s="1" t="s">
        <v>40</v>
      </c>
      <c r="C30" s="1" t="s">
        <v>33</v>
      </c>
      <c r="D30" s="1" t="s">
        <v>45</v>
      </c>
      <c r="E30" s="1" t="s">
        <v>46</v>
      </c>
      <c r="F30" s="10">
        <v>0.57399999999999995</v>
      </c>
      <c r="G30" s="4">
        <f>F22</f>
        <v>0.36699999999999999</v>
      </c>
      <c r="H30" s="33">
        <f>letterprices23[[#This Row],[Price (£)]]-letterprices23[[#This Row],[2009 value]]</f>
        <v>0.20699999999999996</v>
      </c>
      <c r="I30" s="60">
        <f>(letterprices23[[#This Row],[Workings]]/letterprices23[[#This Row],[2009 value]])</f>
        <v>0.56403269754768381</v>
      </c>
      <c r="J30" s="60">
        <f>(letterprices23[[#This Row],[Price (£)]]-F23)/F23</f>
        <v>0.5145118733509233</v>
      </c>
      <c r="K30" s="60">
        <f>(letterprices23[[#This Row],[Price (£)]]-F24)/F24</f>
        <v>0.39999999999999997</v>
      </c>
      <c r="L30" s="60">
        <f>(letterprices23[[#This Row],[Price (£)]]-F25)/F25</f>
        <v>4.3636363636363466E-2</v>
      </c>
      <c r="M30" s="60">
        <f>(letterprices23[[#This Row],[Price (£)]]-F26)/F26</f>
        <v>7.289719626168209E-2</v>
      </c>
      <c r="N30" s="60">
        <f>(letterprices23[[#This Row],[Price (£)]]-F27)/F27</f>
        <v>2.8673835125447852E-2</v>
      </c>
      <c r="O30" s="60">
        <f>(letterprices23[[#This Row],[Price (£)]]-F28)/F28</f>
        <v>8.7873462214411325E-3</v>
      </c>
      <c r="P30" s="60">
        <f>(letterprices23[[#This Row],[Price (£)]]-F29)/F29</f>
        <v>-5.1993067590987915E-3</v>
      </c>
      <c r="Q30" s="60">
        <f>(letterprices23[[#This Row],[Price (£)]]-F30)/F30</f>
        <v>0</v>
      </c>
    </row>
    <row r="31" spans="1:17">
      <c r="A31" s="21">
        <v>43185</v>
      </c>
      <c r="B31" s="1" t="s">
        <v>40</v>
      </c>
      <c r="C31" s="1" t="s">
        <v>33</v>
      </c>
      <c r="D31" s="1" t="s">
        <v>45</v>
      </c>
      <c r="E31" s="1" t="s">
        <v>46</v>
      </c>
      <c r="F31" s="4">
        <v>0.57999999999999996</v>
      </c>
      <c r="G31" s="4">
        <f>F22</f>
        <v>0.36699999999999999</v>
      </c>
      <c r="H31" s="33">
        <f>letterprices23[[#This Row],[Price (£)]]-letterprices23[[#This Row],[2009 value]]</f>
        <v>0.21299999999999997</v>
      </c>
      <c r="I31" s="60">
        <f>(letterprices23[[#This Row],[Workings]]/letterprices23[[#This Row],[2009 value]])</f>
        <v>0.58038147138964569</v>
      </c>
      <c r="J31" s="60">
        <f>(letterprices23[[#This Row],[Price (£)]]-F23)/F23</f>
        <v>0.53034300791556721</v>
      </c>
      <c r="K31" s="60">
        <f>(letterprices23[[#This Row],[Price (£)]]-F24)/F24</f>
        <v>0.41463414634146339</v>
      </c>
      <c r="L31" s="60">
        <f>(letterprices23[[#This Row],[Price (£)]]-F25)/F25</f>
        <v>5.454545454545439E-2</v>
      </c>
      <c r="M31" s="60">
        <f>(letterprices23[[#This Row],[Price (£)]]-F26)/F26</f>
        <v>8.4112149532710137E-2</v>
      </c>
      <c r="N31" s="60">
        <f>(letterprices23[[#This Row],[Price (£)]]-F27)/F27</f>
        <v>3.942652329749087E-2</v>
      </c>
      <c r="O31" s="60">
        <f>(letterprices23[[#This Row],[Price (£)]]-F28)/F28</f>
        <v>1.9332161687170495E-2</v>
      </c>
      <c r="P31" s="60">
        <f>(letterprices23[[#This Row],[Price (£)]]-F29)/F29</f>
        <v>5.1993067590987915E-3</v>
      </c>
      <c r="Q31" s="60">
        <f>(letterprices23[[#This Row],[Price (£)]]-F30)/F30</f>
        <v>1.0452961672473877E-2</v>
      </c>
    </row>
    <row r="32" spans="1:17">
      <c r="A32" s="21">
        <v>39909</v>
      </c>
      <c r="B32" s="1" t="s">
        <v>349</v>
      </c>
      <c r="C32" s="1" t="s">
        <v>33</v>
      </c>
      <c r="D32" s="1" t="s">
        <v>45</v>
      </c>
      <c r="E32" s="1" t="s">
        <v>34</v>
      </c>
      <c r="F32" s="17">
        <v>0.30599999999999999</v>
      </c>
      <c r="G32" s="4">
        <f>letterprices23[[#This Row],[Price (£)]]</f>
        <v>0.30599999999999999</v>
      </c>
      <c r="H32" s="1">
        <f>letterprices23[[#This Row],[Price (£)]]-letterprices23[[#This Row],[2009 value]]</f>
        <v>0</v>
      </c>
      <c r="I32" s="60">
        <f>(letterprices23[[#This Row],[Workings]]/letterprices23[[#This Row],[2009 value]])</f>
        <v>0</v>
      </c>
      <c r="J32" s="60"/>
      <c r="K32" s="60"/>
      <c r="L32" s="60"/>
      <c r="M32" s="60"/>
      <c r="N32" s="60"/>
      <c r="O32" s="60"/>
      <c r="P32" s="60"/>
      <c r="Q32" s="60"/>
    </row>
    <row r="33" spans="1:17">
      <c r="A33" s="21">
        <v>40274</v>
      </c>
      <c r="B33" s="1" t="s">
        <v>349</v>
      </c>
      <c r="C33" s="1" t="s">
        <v>33</v>
      </c>
      <c r="D33" s="1" t="s">
        <v>45</v>
      </c>
      <c r="E33" s="1" t="s">
        <v>34</v>
      </c>
      <c r="F33" s="17">
        <v>0.29599999999999999</v>
      </c>
      <c r="G33" s="4">
        <f>F32</f>
        <v>0.30599999999999999</v>
      </c>
      <c r="H33" s="1">
        <f>letterprices23[[#This Row],[Price (£)]]-letterprices23[[#This Row],[2009 value]]</f>
        <v>-1.0000000000000009E-2</v>
      </c>
      <c r="I33" s="60">
        <f>(letterprices23[[#This Row],[Workings]]/letterprices23[[#This Row],[2009 value]])</f>
        <v>-3.2679738562091533E-2</v>
      </c>
      <c r="J33" s="60">
        <f>(letterprices23[[#This Row],[Price (£)]]-F33)/F33</f>
        <v>0</v>
      </c>
      <c r="K33" s="60"/>
      <c r="L33" s="60"/>
      <c r="M33" s="60"/>
      <c r="N33" s="60"/>
      <c r="O33" s="60"/>
      <c r="P33" s="60"/>
      <c r="Q33" s="60"/>
    </row>
    <row r="34" spans="1:17">
      <c r="A34" s="21">
        <v>40637</v>
      </c>
      <c r="B34" s="1" t="s">
        <v>349</v>
      </c>
      <c r="C34" s="1" t="s">
        <v>33</v>
      </c>
      <c r="D34" s="1" t="s">
        <v>45</v>
      </c>
      <c r="E34" s="1" t="s">
        <v>34</v>
      </c>
      <c r="F34" s="4">
        <v>0.31900000000000001</v>
      </c>
      <c r="G34" s="4">
        <f>F32</f>
        <v>0.30599999999999999</v>
      </c>
      <c r="H34" s="1">
        <f>letterprices23[[#This Row],[Price (£)]]-letterprices23[[#This Row],[2009 value]]</f>
        <v>1.3000000000000012E-2</v>
      </c>
      <c r="I34" s="60">
        <f>(letterprices23[[#This Row],[Workings]]/letterprices23[[#This Row],[2009 value]])</f>
        <v>4.2483660130718991E-2</v>
      </c>
      <c r="J34" s="60">
        <f>(letterprices23[[#This Row],[Price (£)]]-F33)/F33</f>
        <v>7.7702702702702769E-2</v>
      </c>
      <c r="K34" s="60">
        <f>(letterprices23[[#This Row],[Price (£)]]-F34)/F34</f>
        <v>0</v>
      </c>
      <c r="L34" s="60"/>
      <c r="M34" s="60"/>
      <c r="N34" s="60"/>
      <c r="O34" s="60"/>
      <c r="P34" s="60"/>
      <c r="Q34" s="60"/>
    </row>
    <row r="35" spans="1:17">
      <c r="A35" s="21">
        <v>41029</v>
      </c>
      <c r="B35" s="1" t="s">
        <v>349</v>
      </c>
      <c r="C35" s="1" t="s">
        <v>33</v>
      </c>
      <c r="D35" s="1" t="s">
        <v>45</v>
      </c>
      <c r="E35" s="1" t="s">
        <v>34</v>
      </c>
      <c r="F35" s="4">
        <v>0.34100000000000003</v>
      </c>
      <c r="G35" s="4">
        <f>F32</f>
        <v>0.30599999999999999</v>
      </c>
      <c r="H35" s="1">
        <f>letterprices23[[#This Row],[Price (£)]]-letterprices23[[#This Row],[2009 value]]</f>
        <v>3.5000000000000031E-2</v>
      </c>
      <c r="I35" s="60">
        <f>(letterprices23[[#This Row],[Workings]]/letterprices23[[#This Row],[2009 value]])</f>
        <v>0.11437908496732037</v>
      </c>
      <c r="J35" s="60">
        <f>(letterprices23[[#This Row],[Price (£)]]-F33)/F33</f>
        <v>0.15202702702702717</v>
      </c>
      <c r="K35" s="60">
        <f>(letterprices23[[#This Row],[Price (£)]]-F34)/F34</f>
        <v>6.8965517241379365E-2</v>
      </c>
      <c r="L35" s="60">
        <f>(letterprices23[[#This Row],[Price (£)]]-F35)/F35</f>
        <v>0</v>
      </c>
      <c r="M35" s="60"/>
      <c r="N35" s="60"/>
      <c r="O35" s="60"/>
      <c r="P35" s="60"/>
      <c r="Q35" s="60"/>
    </row>
    <row r="36" spans="1:17">
      <c r="A36" s="21">
        <v>41365</v>
      </c>
      <c r="B36" s="1" t="s">
        <v>349</v>
      </c>
      <c r="C36" s="1" t="s">
        <v>33</v>
      </c>
      <c r="D36" s="1" t="s">
        <v>45</v>
      </c>
      <c r="E36" s="1" t="s">
        <v>34</v>
      </c>
      <c r="F36" s="4">
        <v>0.35299999999999998</v>
      </c>
      <c r="G36" s="4">
        <f>F32</f>
        <v>0.30599999999999999</v>
      </c>
      <c r="H36" s="1">
        <f>letterprices23[[#This Row],[Price (£)]]-letterprices23[[#This Row],[2009 value]]</f>
        <v>4.6999999999999986E-2</v>
      </c>
      <c r="I36" s="60">
        <f>(letterprices23[[#This Row],[Workings]]/letterprices23[[#This Row],[2009 value]])</f>
        <v>0.15359477124183002</v>
      </c>
      <c r="J36" s="60">
        <f>(letterprices23[[#This Row],[Price (£)]]-F33)/F33</f>
        <v>0.19256756756756757</v>
      </c>
      <c r="K36" s="60">
        <f>(letterprices23[[#This Row],[Price (£)]]-F34)/F34</f>
        <v>0.1065830721003134</v>
      </c>
      <c r="L36" s="60">
        <f>(letterprices23[[#This Row],[Price (£)]]-F35)/F35</f>
        <v>3.5190615835776991E-2</v>
      </c>
      <c r="M36" s="60">
        <f>(letterprices23[[#This Row],[Price (£)]]-F36)/F36</f>
        <v>0</v>
      </c>
      <c r="N36" s="60"/>
      <c r="O36" s="60"/>
      <c r="P36" s="60"/>
      <c r="Q36" s="60"/>
    </row>
    <row r="37" spans="1:17">
      <c r="A37" s="21">
        <v>41729</v>
      </c>
      <c r="B37" s="1" t="s">
        <v>349</v>
      </c>
      <c r="C37" s="1" t="s">
        <v>33</v>
      </c>
      <c r="D37" s="1" t="s">
        <v>45</v>
      </c>
      <c r="E37" s="1" t="s">
        <v>34</v>
      </c>
      <c r="F37" s="4">
        <v>0.39</v>
      </c>
      <c r="G37" s="4">
        <f>F32</f>
        <v>0.30599999999999999</v>
      </c>
      <c r="H37" s="1">
        <f>letterprices23[[#This Row],[Price (£)]]-letterprices23[[#This Row],[2009 value]]</f>
        <v>8.4000000000000019E-2</v>
      </c>
      <c r="I37" s="60">
        <f>(letterprices23[[#This Row],[Workings]]/letterprices23[[#This Row],[2009 value]])</f>
        <v>0.27450980392156871</v>
      </c>
      <c r="J37" s="60">
        <f>(letterprices23[[#This Row],[Price (£)]]-F33)/F33</f>
        <v>0.31756756756756765</v>
      </c>
      <c r="K37" s="60">
        <f>(letterprices23[[#This Row],[Price (£)]]-F34)/F34</f>
        <v>0.22257053291536052</v>
      </c>
      <c r="L37" s="60">
        <f>(letterprices23[[#This Row],[Price (£)]]-F35)/F35</f>
        <v>0.14369501466275655</v>
      </c>
      <c r="M37" s="60">
        <f>(letterprices23[[#This Row],[Price (£)]]-F36)/F36</f>
        <v>0.10481586402266299</v>
      </c>
      <c r="N37" s="60">
        <f>(letterprices23[[#This Row],[Price (£)]]-F37)/F37</f>
        <v>0</v>
      </c>
      <c r="O37" s="60"/>
      <c r="P37" s="60"/>
      <c r="Q37" s="60"/>
    </row>
    <row r="38" spans="1:17">
      <c r="A38" s="21">
        <v>42093</v>
      </c>
      <c r="B38" s="1" t="s">
        <v>349</v>
      </c>
      <c r="C38" s="1" t="s">
        <v>33</v>
      </c>
      <c r="D38" s="1" t="s">
        <v>45</v>
      </c>
      <c r="E38" s="1" t="s">
        <v>34</v>
      </c>
      <c r="F38" s="4">
        <v>0.41099999999999998</v>
      </c>
      <c r="G38" s="4">
        <f>F32</f>
        <v>0.30599999999999999</v>
      </c>
      <c r="H38" s="1">
        <f>letterprices23[[#This Row],[Price (£)]]-letterprices23[[#This Row],[2009 value]]</f>
        <v>0.10499999999999998</v>
      </c>
      <c r="I38" s="60">
        <f>(letterprices23[[#This Row],[Workings]]/letterprices23[[#This Row],[2009 value]])</f>
        <v>0.34313725490196073</v>
      </c>
      <c r="J38" s="60">
        <f>(letterprices23[[#This Row],[Price (£)]]-F33)/F33</f>
        <v>0.38851351351351349</v>
      </c>
      <c r="K38" s="60">
        <f>(letterprices23[[#This Row],[Price (£)]]-F34)/F34</f>
        <v>0.28840125391849519</v>
      </c>
      <c r="L38" s="60">
        <f>(letterprices23[[#This Row],[Price (£)]]-F35)/F35</f>
        <v>0.20527859237536641</v>
      </c>
      <c r="M38" s="60">
        <f>(letterprices23[[#This Row],[Price (£)]]-F36)/F36</f>
        <v>0.16430594900849857</v>
      </c>
      <c r="N38" s="60">
        <f>(letterprices23[[#This Row],[Price (£)]]-F37)/F37</f>
        <v>5.3846153846153752E-2</v>
      </c>
      <c r="O38" s="60">
        <f>(letterprices23[[#This Row],[Price (£)]]-F38)/F38</f>
        <v>0</v>
      </c>
      <c r="P38" s="60"/>
      <c r="Q38" s="60"/>
    </row>
    <row r="39" spans="1:17">
      <c r="A39" s="21">
        <v>42458</v>
      </c>
      <c r="B39" s="1" t="s">
        <v>349</v>
      </c>
      <c r="C39" s="1" t="s">
        <v>33</v>
      </c>
      <c r="D39" s="1" t="s">
        <v>45</v>
      </c>
      <c r="E39" s="1" t="s">
        <v>34</v>
      </c>
      <c r="F39" s="4">
        <v>0.41899999999999998</v>
      </c>
      <c r="G39" s="4">
        <f>F32</f>
        <v>0.30599999999999999</v>
      </c>
      <c r="H39" s="1">
        <f>letterprices23[[#This Row],[Price (£)]]-letterprices23[[#This Row],[2009 value]]</f>
        <v>0.11299999999999999</v>
      </c>
      <c r="I39" s="60">
        <f>(letterprices23[[#This Row],[Workings]]/letterprices23[[#This Row],[2009 value]])</f>
        <v>0.36928104575163395</v>
      </c>
      <c r="J39" s="60">
        <f>(letterprices23[[#This Row],[Price (£)]]-F33)/F33</f>
        <v>0.41554054054054057</v>
      </c>
      <c r="K39" s="60">
        <f>(letterprices23[[#This Row],[Price (£)]]-F34)/F34</f>
        <v>0.31347962382445133</v>
      </c>
      <c r="L39" s="60">
        <f>(letterprices23[[#This Row],[Price (£)]]-F35)/F35</f>
        <v>0.22873900293255117</v>
      </c>
      <c r="M39" s="60">
        <f>(letterprices23[[#This Row],[Price (£)]]-F36)/F36</f>
        <v>0.18696883852691221</v>
      </c>
      <c r="N39" s="60">
        <f>(letterprices23[[#This Row],[Price (£)]]-F37)/F37</f>
        <v>7.4358974358974275E-2</v>
      </c>
      <c r="O39" s="60">
        <f>(letterprices23[[#This Row],[Price (£)]]-F38)/F38</f>
        <v>1.946472019464722E-2</v>
      </c>
      <c r="P39" s="60">
        <f>(letterprices23[[#This Row],[Price (£)]]-F39)/F39</f>
        <v>0</v>
      </c>
      <c r="Q39" s="60"/>
    </row>
    <row r="40" spans="1:17">
      <c r="A40" s="21">
        <v>42821</v>
      </c>
      <c r="B40" s="1" t="s">
        <v>349</v>
      </c>
      <c r="C40" s="1" t="s">
        <v>33</v>
      </c>
      <c r="D40" s="1" t="s">
        <v>45</v>
      </c>
      <c r="E40" s="1" t="s">
        <v>34</v>
      </c>
      <c r="F40" s="4">
        <v>0.42</v>
      </c>
      <c r="G40" s="4">
        <f>F32</f>
        <v>0.30599999999999999</v>
      </c>
      <c r="H40" s="33">
        <f>letterprices23[[#This Row],[Price (£)]]-letterprices23[[#This Row],[2009 value]]</f>
        <v>0.11399999999999999</v>
      </c>
      <c r="I40" s="60">
        <f>(letterprices23[[#This Row],[Workings]]/letterprices23[[#This Row],[2009 value]])</f>
        <v>0.37254901960784309</v>
      </c>
      <c r="J40" s="60">
        <f>(letterprices23[[#This Row],[Price (£)]]-F33)/F33</f>
        <v>0.41891891891891891</v>
      </c>
      <c r="K40" s="60">
        <f>(letterprices23[[#This Row],[Price (£)]]-F34)/F34</f>
        <v>0.31661442006269586</v>
      </c>
      <c r="L40" s="60">
        <f>(letterprices23[[#This Row],[Price (£)]]-F35)/F35</f>
        <v>0.23167155425219926</v>
      </c>
      <c r="M40" s="60">
        <f>(letterprices23[[#This Row],[Price (£)]]-F36)/F36</f>
        <v>0.1898016997167139</v>
      </c>
      <c r="N40" s="60">
        <f>(letterprices23[[#This Row],[Price (£)]]-F37)/F37</f>
        <v>7.6923076923076844E-2</v>
      </c>
      <c r="O40" s="60">
        <f>(letterprices23[[#This Row],[Price (£)]]-F38)/F38</f>
        <v>2.1897810218978124E-2</v>
      </c>
      <c r="P40" s="60">
        <f>(letterprices23[[#This Row],[Price (£)]]-F39)/F39</f>
        <v>2.3866348448687374E-3</v>
      </c>
      <c r="Q40" s="60">
        <f>(letterprices23[[#This Row],[Price (£)]]-F40)/F40</f>
        <v>0</v>
      </c>
    </row>
    <row r="41" spans="1:17">
      <c r="A41" s="21">
        <v>43185</v>
      </c>
      <c r="B41" s="1" t="s">
        <v>349</v>
      </c>
      <c r="C41" s="1" t="s">
        <v>33</v>
      </c>
      <c r="D41" s="1" t="s">
        <v>45</v>
      </c>
      <c r="E41" s="1" t="s">
        <v>34</v>
      </c>
      <c r="F41" s="4">
        <v>0.44</v>
      </c>
      <c r="G41" s="4">
        <f>F32</f>
        <v>0.30599999999999999</v>
      </c>
      <c r="H41" s="33">
        <f>letterprices23[[#This Row],[Price (£)]]-letterprices23[[#This Row],[2009 value]]</f>
        <v>0.13400000000000001</v>
      </c>
      <c r="I41" s="60">
        <f>(letterprices23[[#This Row],[Workings]]/letterprices23[[#This Row],[2009 value]])</f>
        <v>0.4379084967320262</v>
      </c>
      <c r="J41" s="60">
        <f>(letterprices23[[#This Row],[Price (£)]]-F33)/F33</f>
        <v>0.48648648648648657</v>
      </c>
      <c r="K41" s="60">
        <f>(letterprices23[[#This Row],[Price (£)]]-F34)/F34</f>
        <v>0.37931034482758619</v>
      </c>
      <c r="L41" s="60">
        <f>(letterprices23[[#This Row],[Price (£)]]-F35)/F35</f>
        <v>0.2903225806451612</v>
      </c>
      <c r="M41" s="60">
        <f>(letterprices23[[#This Row],[Price (£)]]-F36)/F36</f>
        <v>0.24645892351274795</v>
      </c>
      <c r="N41" s="60">
        <f>(letterprices23[[#This Row],[Price (£)]]-F37)/F37</f>
        <v>0.12820512820512817</v>
      </c>
      <c r="O41" s="60">
        <f>(letterprices23[[#This Row],[Price (£)]]-F38)/F38</f>
        <v>7.0559610705596174E-2</v>
      </c>
      <c r="P41" s="60">
        <f>(letterprices23[[#This Row],[Price (£)]]-F39)/F39</f>
        <v>5.0119331742243485E-2</v>
      </c>
      <c r="Q41" s="60">
        <f>(letterprices23[[#This Row],[Price (£)]]-F40)/F40</f>
        <v>4.7619047619047665E-2</v>
      </c>
    </row>
    <row r="42" spans="1:17">
      <c r="A42" s="21">
        <v>39909</v>
      </c>
      <c r="B42" s="1" t="s">
        <v>41</v>
      </c>
      <c r="C42" s="1" t="s">
        <v>35</v>
      </c>
      <c r="D42" s="1" t="s">
        <v>44</v>
      </c>
      <c r="E42" s="1" t="s">
        <v>46</v>
      </c>
      <c r="F42" s="4">
        <v>0.91</v>
      </c>
      <c r="G42" s="4">
        <f>letterprices23[[#This Row],[Price (£)]]</f>
        <v>0.91</v>
      </c>
      <c r="H42" s="1">
        <f>letterprices23[[#This Row],[Price (£)]]-letterprices23[[#This Row],[2009 value]]</f>
        <v>0</v>
      </c>
      <c r="I42" s="60">
        <f>(letterprices23[[#This Row],[Workings]]/letterprices23[[#This Row],[2009 value]])</f>
        <v>0</v>
      </c>
      <c r="J42" s="60"/>
      <c r="K42" s="60"/>
      <c r="L42" s="60"/>
      <c r="M42" s="60"/>
      <c r="N42" s="60"/>
      <c r="O42" s="60"/>
      <c r="P42" s="60"/>
      <c r="Q42" s="60"/>
    </row>
    <row r="43" spans="1:17">
      <c r="A43" s="21">
        <v>40274</v>
      </c>
      <c r="B43" s="1" t="s">
        <v>41</v>
      </c>
      <c r="C43" s="1" t="s">
        <v>35</v>
      </c>
      <c r="D43" s="1" t="s">
        <v>44</v>
      </c>
      <c r="E43" s="1" t="s">
        <v>46</v>
      </c>
      <c r="F43" s="4">
        <v>0.94</v>
      </c>
      <c r="G43" s="4">
        <f>F42</f>
        <v>0.91</v>
      </c>
      <c r="H43" s="1">
        <f>letterprices23[[#This Row],[Price (£)]]-letterprices23[[#This Row],[2009 value]]</f>
        <v>2.9999999999999916E-2</v>
      </c>
      <c r="I43" s="60">
        <f>(letterprices23[[#This Row],[Workings]]/letterprices23[[#This Row],[2009 value]])</f>
        <v>3.2967032967032871E-2</v>
      </c>
      <c r="J43" s="60">
        <f>(letterprices23[[#This Row],[Price (£)]]-F43)/F43</f>
        <v>0</v>
      </c>
      <c r="K43" s="60"/>
      <c r="L43" s="60"/>
      <c r="M43" s="60"/>
      <c r="N43" s="60"/>
      <c r="O43" s="60"/>
      <c r="P43" s="60"/>
      <c r="Q43" s="60"/>
    </row>
    <row r="44" spans="1:17">
      <c r="A44" s="21">
        <v>40637</v>
      </c>
      <c r="B44" s="1" t="s">
        <v>41</v>
      </c>
      <c r="C44" s="1" t="s">
        <v>35</v>
      </c>
      <c r="D44" s="1" t="s">
        <v>44</v>
      </c>
      <c r="E44" s="1" t="s">
        <v>46</v>
      </c>
      <c r="F44" s="4">
        <v>1.03</v>
      </c>
      <c r="G44" s="4">
        <f>F42</f>
        <v>0.91</v>
      </c>
      <c r="H44" s="1">
        <f>letterprices23[[#This Row],[Price (£)]]-letterprices23[[#This Row],[2009 value]]</f>
        <v>0.12</v>
      </c>
      <c r="I44" s="60">
        <f>(letterprices23[[#This Row],[Workings]]/letterprices23[[#This Row],[2009 value]])</f>
        <v>0.13186813186813187</v>
      </c>
      <c r="J44" s="60">
        <f>(letterprices23[[#This Row],[Price (£)]]-F43)/F43</f>
        <v>9.5744680851063926E-2</v>
      </c>
      <c r="K44" s="60">
        <f>(letterprices23[[#This Row],[Price (£)]]-F44)/F44</f>
        <v>0</v>
      </c>
      <c r="L44" s="60"/>
      <c r="M44" s="60"/>
      <c r="N44" s="60"/>
      <c r="O44" s="60"/>
      <c r="P44" s="60"/>
      <c r="Q44" s="60"/>
    </row>
    <row r="45" spans="1:17">
      <c r="A45" s="21">
        <v>41029</v>
      </c>
      <c r="B45" s="1" t="s">
        <v>41</v>
      </c>
      <c r="C45" s="1" t="s">
        <v>35</v>
      </c>
      <c r="D45" s="1" t="s">
        <v>44</v>
      </c>
      <c r="E45" s="1" t="s">
        <v>46</v>
      </c>
      <c r="F45" s="4">
        <v>1.1499999999999999</v>
      </c>
      <c r="G45" s="4">
        <f>F42</f>
        <v>0.91</v>
      </c>
      <c r="H45" s="1">
        <f>letterprices23[[#This Row],[Price (£)]]-letterprices23[[#This Row],[2009 value]]</f>
        <v>0.23999999999999988</v>
      </c>
      <c r="I45" s="60">
        <f>(letterprices23[[#This Row],[Workings]]/letterprices23[[#This Row],[2009 value]])</f>
        <v>0.26373626373626358</v>
      </c>
      <c r="J45" s="60">
        <f>(letterprices23[[#This Row],[Price (£)]]-F43)/F43</f>
        <v>0.2234042553191489</v>
      </c>
      <c r="K45" s="60">
        <f>(letterprices23[[#This Row],[Price (£)]]-F44)/F44</f>
        <v>0.11650485436893192</v>
      </c>
      <c r="L45" s="60">
        <f>(letterprices23[[#This Row],[Price (£)]]-F45)/F45</f>
        <v>0</v>
      </c>
      <c r="M45" s="60"/>
      <c r="N45" s="60"/>
      <c r="O45" s="60"/>
      <c r="P45" s="60"/>
      <c r="Q45" s="60"/>
    </row>
    <row r="46" spans="1:17">
      <c r="A46" s="21">
        <v>41365</v>
      </c>
      <c r="B46" s="1" t="s">
        <v>41</v>
      </c>
      <c r="C46" s="1" t="s">
        <v>35</v>
      </c>
      <c r="D46" s="1" t="s">
        <v>44</v>
      </c>
      <c r="E46" s="1" t="s">
        <v>46</v>
      </c>
      <c r="F46" s="4">
        <v>1.1100000000000001</v>
      </c>
      <c r="G46" s="4">
        <f>F42</f>
        <v>0.91</v>
      </c>
      <c r="H46" s="1">
        <f>letterprices23[[#This Row],[Price (£)]]-letterprices23[[#This Row],[2009 value]]</f>
        <v>0.20000000000000007</v>
      </c>
      <c r="I46" s="60">
        <f>(letterprices23[[#This Row],[Workings]]/letterprices23[[#This Row],[2009 value]])</f>
        <v>0.21978021978021983</v>
      </c>
      <c r="J46" s="60">
        <f>(letterprices23[[#This Row],[Price (£)]]-F43)/F43</f>
        <v>0.18085106382978741</v>
      </c>
      <c r="K46" s="60">
        <f>(letterprices23[[#This Row],[Price (£)]]-F44)/F44</f>
        <v>7.7669902912621422E-2</v>
      </c>
      <c r="L46" s="60">
        <f>(letterprices23[[#This Row],[Price (£)]]-F45)/F45</f>
        <v>-3.4782608695652015E-2</v>
      </c>
      <c r="M46" s="60">
        <f>(letterprices23[[#This Row],[Price (£)]]-F46)/F46</f>
        <v>0</v>
      </c>
      <c r="N46" s="60"/>
      <c r="O46" s="60"/>
      <c r="P46" s="60"/>
      <c r="Q46" s="60"/>
    </row>
    <row r="47" spans="1:17">
      <c r="A47" s="21">
        <v>41729</v>
      </c>
      <c r="B47" s="1" t="s">
        <v>41</v>
      </c>
      <c r="C47" s="1" t="s">
        <v>35</v>
      </c>
      <c r="D47" s="1" t="s">
        <v>44</v>
      </c>
      <c r="E47" s="1" t="s">
        <v>46</v>
      </c>
      <c r="F47" s="4">
        <v>1.1299999999999999</v>
      </c>
      <c r="G47" s="4">
        <f>F42</f>
        <v>0.91</v>
      </c>
      <c r="H47" s="1">
        <f>letterprices23[[#This Row],[Price (£)]]-letterprices23[[#This Row],[2009 value]]</f>
        <v>0.21999999999999986</v>
      </c>
      <c r="I47" s="60">
        <f>(letterprices23[[#This Row],[Workings]]/letterprices23[[#This Row],[2009 value]])</f>
        <v>0.24175824175824159</v>
      </c>
      <c r="J47" s="60">
        <f>(letterprices23[[#This Row],[Price (£)]]-F43)/F43</f>
        <v>0.20212765957446804</v>
      </c>
      <c r="K47" s="60">
        <f>(letterprices23[[#This Row],[Price (£)]]-F44)/F44</f>
        <v>9.7087378640776573E-2</v>
      </c>
      <c r="L47" s="60">
        <f>(letterprices23[[#This Row],[Price (£)]]-F45)/F45</f>
        <v>-1.7391304347826105E-2</v>
      </c>
      <c r="M47" s="60">
        <f>(letterprices23[[#This Row],[Price (£)]]-F46)/F46</f>
        <v>1.8018018018017834E-2</v>
      </c>
      <c r="N47" s="60">
        <f>(letterprices23[[#This Row],[Price (£)]]-F47)/F47</f>
        <v>0</v>
      </c>
      <c r="O47" s="60"/>
      <c r="P47" s="60"/>
      <c r="Q47" s="60"/>
    </row>
    <row r="48" spans="1:17">
      <c r="A48" s="21">
        <v>42093</v>
      </c>
      <c r="B48" s="1" t="s">
        <v>41</v>
      </c>
      <c r="C48" s="1" t="s">
        <v>35</v>
      </c>
      <c r="D48" s="1" t="s">
        <v>44</v>
      </c>
      <c r="E48" s="1" t="s">
        <v>46</v>
      </c>
      <c r="F48" s="4">
        <v>1.1599999999999999</v>
      </c>
      <c r="G48" s="4">
        <f>F42</f>
        <v>0.91</v>
      </c>
      <c r="H48" s="1">
        <f>letterprices23[[#This Row],[Price (£)]]-letterprices23[[#This Row],[2009 value]]</f>
        <v>0.24999999999999989</v>
      </c>
      <c r="I48" s="60">
        <f>(letterprices23[[#This Row],[Workings]]/letterprices23[[#This Row],[2009 value]])</f>
        <v>0.27472527472527458</v>
      </c>
      <c r="J48" s="60">
        <f>(letterprices23[[#This Row],[Price (£)]]-F43)/F43</f>
        <v>0.23404255319148934</v>
      </c>
      <c r="K48" s="60">
        <f>(letterprices23[[#This Row],[Price (£)]]-F44)/F44</f>
        <v>0.1262135922330096</v>
      </c>
      <c r="L48" s="60">
        <f>(letterprices23[[#This Row],[Price (£)]]-F45)/F45</f>
        <v>8.6956521739130523E-3</v>
      </c>
      <c r="M48" s="60">
        <f>(letterprices23[[#This Row],[Price (£)]]-F46)/F46</f>
        <v>4.5045045045044883E-2</v>
      </c>
      <c r="N48" s="60">
        <f>(letterprices23[[#This Row],[Price (£)]]-F47)/F47</f>
        <v>2.6548672566371709E-2</v>
      </c>
      <c r="O48" s="60">
        <f>(letterprices23[[#This Row],[Price (£)]]-F48)/F48</f>
        <v>0</v>
      </c>
      <c r="P48" s="60"/>
      <c r="Q48" s="60"/>
    </row>
    <row r="49" spans="1:17">
      <c r="A49" s="21">
        <v>42458</v>
      </c>
      <c r="B49" s="1" t="s">
        <v>41</v>
      </c>
      <c r="C49" s="1" t="s">
        <v>35</v>
      </c>
      <c r="D49" s="1" t="s">
        <v>44</v>
      </c>
      <c r="E49" s="1" t="s">
        <v>46</v>
      </c>
      <c r="F49" s="4">
        <v>1.1599999999999999</v>
      </c>
      <c r="G49" s="4">
        <f>F42</f>
        <v>0.91</v>
      </c>
      <c r="H49" s="1">
        <f>letterprices23[[#This Row],[Price (£)]]-letterprices23[[#This Row],[2009 value]]</f>
        <v>0.24999999999999989</v>
      </c>
      <c r="I49" s="60">
        <f>(letterprices23[[#This Row],[Workings]]/letterprices23[[#This Row],[2009 value]])</f>
        <v>0.27472527472527458</v>
      </c>
      <c r="J49" s="60">
        <f>(letterprices23[[#This Row],[Price (£)]]-F43)/F43</f>
        <v>0.23404255319148934</v>
      </c>
      <c r="K49" s="60">
        <f>(letterprices23[[#This Row],[Price (£)]]-F44)/F44</f>
        <v>0.1262135922330096</v>
      </c>
      <c r="L49" s="60">
        <f>(letterprices23[[#This Row],[Price (£)]]-F45)/F45</f>
        <v>8.6956521739130523E-3</v>
      </c>
      <c r="M49" s="60">
        <f>(letterprices23[[#This Row],[Price (£)]]-F46)/F46</f>
        <v>4.5045045045044883E-2</v>
      </c>
      <c r="N49" s="60">
        <f>(letterprices23[[#This Row],[Price (£)]]-F47)/F47</f>
        <v>2.6548672566371709E-2</v>
      </c>
      <c r="O49" s="60">
        <f>(letterprices23[[#This Row],[Price (£)]]-F48)/F48</f>
        <v>0</v>
      </c>
      <c r="P49" s="60">
        <f>(letterprices23[[#This Row],[Price (£)]]-F49)/F49</f>
        <v>0</v>
      </c>
      <c r="Q49" s="60"/>
    </row>
    <row r="50" spans="1:17">
      <c r="A50" s="21">
        <v>42821</v>
      </c>
      <c r="B50" s="1" t="s">
        <v>41</v>
      </c>
      <c r="C50" s="1" t="s">
        <v>35</v>
      </c>
      <c r="D50" s="1" t="s">
        <v>44</v>
      </c>
      <c r="E50" s="1" t="s">
        <v>46</v>
      </c>
      <c r="F50" s="4">
        <v>1.1599999999999999</v>
      </c>
      <c r="G50" s="4">
        <f>F42</f>
        <v>0.91</v>
      </c>
      <c r="H50" s="33">
        <f>letterprices23[[#This Row],[Price (£)]]-letterprices23[[#This Row],[2009 value]]</f>
        <v>0.24999999999999989</v>
      </c>
      <c r="I50" s="60">
        <f>(letterprices23[[#This Row],[Workings]]/letterprices23[[#This Row],[2009 value]])</f>
        <v>0.27472527472527458</v>
      </c>
      <c r="J50" s="60">
        <f>(letterprices23[[#This Row],[Price (£)]]-F43)/F43</f>
        <v>0.23404255319148934</v>
      </c>
      <c r="K50" s="60">
        <f>(letterprices23[[#This Row],[Price (£)]]-F44)/F44</f>
        <v>0.1262135922330096</v>
      </c>
      <c r="L50" s="60">
        <f>(letterprices23[[#This Row],[Price (£)]]-F45)/F45</f>
        <v>8.6956521739130523E-3</v>
      </c>
      <c r="M50" s="60">
        <f>(letterprices23[[#This Row],[Price (£)]]-F46)/F46</f>
        <v>4.5045045045044883E-2</v>
      </c>
      <c r="N50" s="60">
        <f>(letterprices23[[#This Row],[Price (£)]]-F47)/F47</f>
        <v>2.6548672566371709E-2</v>
      </c>
      <c r="O50" s="60">
        <f>(letterprices23[[#This Row],[Price (£)]]-F48)/F48</f>
        <v>0</v>
      </c>
      <c r="P50" s="60">
        <f>(letterprices23[[#This Row],[Price (£)]]-F49)/F49</f>
        <v>0</v>
      </c>
      <c r="Q50" s="60">
        <f>(letterprices23[[#This Row],[Price (£)]]-F50)/F50</f>
        <v>0</v>
      </c>
    </row>
    <row r="51" spans="1:17">
      <c r="A51" s="21">
        <v>43185</v>
      </c>
      <c r="B51" s="1" t="s">
        <v>41</v>
      </c>
      <c r="C51" s="1" t="s">
        <v>35</v>
      </c>
      <c r="D51" s="1" t="s">
        <v>44</v>
      </c>
      <c r="E51" s="1" t="s">
        <v>46</v>
      </c>
      <c r="F51" s="4">
        <v>1.19</v>
      </c>
      <c r="G51" s="4">
        <f>G42</f>
        <v>0.91</v>
      </c>
      <c r="H51" s="33">
        <f>letterprices23[[#This Row],[Price (£)]]-letterprices23[[#This Row],[2009 value]]</f>
        <v>0.27999999999999992</v>
      </c>
      <c r="I51" s="60">
        <f>(letterprices23[[#This Row],[Workings]]/letterprices23[[#This Row],[2009 value]])</f>
        <v>0.3076923076923076</v>
      </c>
      <c r="J51" s="60">
        <f>(letterprices23[[#This Row],[Price (£)]]-F43)/F43</f>
        <v>0.26595744680851063</v>
      </c>
      <c r="K51" s="60">
        <f>(letterprices23[[#This Row],[Price (£)]]-F44)/F44</f>
        <v>0.15533980582524265</v>
      </c>
      <c r="L51" s="60">
        <f>(letterprices23[[#This Row],[Price (£)]]-F45)/F45</f>
        <v>3.4782608695652209E-2</v>
      </c>
      <c r="M51" s="60">
        <f>(letterprices23[[#This Row],[Price (£)]]-F46)/F46</f>
        <v>7.2072072072071933E-2</v>
      </c>
      <c r="N51" s="60">
        <f>(letterprices23[[#This Row],[Price (£)]]-F47)/F47</f>
        <v>5.3097345132743418E-2</v>
      </c>
      <c r="O51" s="60">
        <f>(letterprices23[[#This Row],[Price (£)]]-F48)/F48</f>
        <v>2.5862068965517265E-2</v>
      </c>
      <c r="P51" s="60">
        <f>(letterprices23[[#This Row],[Price (£)]]-F49)/F49</f>
        <v>2.5862068965517265E-2</v>
      </c>
      <c r="Q51" s="60">
        <f>(letterprices23[[#This Row],[Price (£)]]-F50)/F50</f>
        <v>2.5862068965517265E-2</v>
      </c>
    </row>
    <row r="52" spans="1:17">
      <c r="A52" s="21">
        <v>39909</v>
      </c>
      <c r="B52" s="1" t="s">
        <v>42</v>
      </c>
      <c r="C52" s="1" t="s">
        <v>35</v>
      </c>
      <c r="D52" s="1" t="s">
        <v>45</v>
      </c>
      <c r="E52" s="1" t="s">
        <v>46</v>
      </c>
      <c r="F52" s="4">
        <v>0.69</v>
      </c>
      <c r="G52" s="4">
        <f>letterprices23[[#This Row],[Price (£)]]</f>
        <v>0.69</v>
      </c>
      <c r="H52" s="1">
        <f>letterprices23[[#This Row],[Price (£)]]-letterprices23[[#This Row],[2009 value]]</f>
        <v>0</v>
      </c>
      <c r="I52" s="60">
        <f>(letterprices23[[#This Row],[Workings]]/letterprices23[[#This Row],[2009 value]])</f>
        <v>0</v>
      </c>
      <c r="J52" s="60"/>
      <c r="K52" s="60"/>
      <c r="L52" s="60"/>
      <c r="M52" s="60"/>
      <c r="N52" s="60"/>
      <c r="O52" s="60"/>
      <c r="P52" s="60"/>
      <c r="Q52" s="60"/>
    </row>
    <row r="53" spans="1:17">
      <c r="A53" s="21">
        <v>40274</v>
      </c>
      <c r="B53" s="1" t="s">
        <v>42</v>
      </c>
      <c r="C53" s="1" t="s">
        <v>35</v>
      </c>
      <c r="D53" s="1" t="s">
        <v>45</v>
      </c>
      <c r="E53" s="1" t="s">
        <v>46</v>
      </c>
      <c r="F53" s="4">
        <v>0.72</v>
      </c>
      <c r="G53" s="4">
        <f>F52</f>
        <v>0.69</v>
      </c>
      <c r="H53" s="1">
        <f>letterprices23[[#This Row],[Price (£)]]-letterprices23[[#This Row],[2009 value]]</f>
        <v>3.0000000000000027E-2</v>
      </c>
      <c r="I53" s="60">
        <f>(letterprices23[[#This Row],[Workings]]/letterprices23[[#This Row],[2009 value]])</f>
        <v>4.3478260869565258E-2</v>
      </c>
      <c r="J53" s="60">
        <f>(letterprices23[[#This Row],[Price (£)]]-F53)/F53</f>
        <v>0</v>
      </c>
      <c r="K53" s="60"/>
      <c r="L53" s="60"/>
      <c r="M53" s="60"/>
      <c r="N53" s="60"/>
      <c r="O53" s="60"/>
      <c r="P53" s="60"/>
      <c r="Q53" s="60"/>
    </row>
    <row r="54" spans="1:17">
      <c r="A54" s="21">
        <v>40637</v>
      </c>
      <c r="B54" s="1" t="s">
        <v>42</v>
      </c>
      <c r="C54" s="1" t="s">
        <v>35</v>
      </c>
      <c r="D54" s="1" t="s">
        <v>45</v>
      </c>
      <c r="E54" s="1" t="s">
        <v>46</v>
      </c>
      <c r="F54" s="4">
        <v>0.78</v>
      </c>
      <c r="G54" s="4">
        <f>F52</f>
        <v>0.69</v>
      </c>
      <c r="H54" s="1">
        <f>letterprices23[[#This Row],[Price (£)]]-letterprices23[[#This Row],[2009 value]]</f>
        <v>9.000000000000008E-2</v>
      </c>
      <c r="I54" s="60">
        <f>(letterprices23[[#This Row],[Workings]]/letterprices23[[#This Row],[2009 value]])</f>
        <v>0.13043478260869579</v>
      </c>
      <c r="J54" s="60">
        <f>(letterprices23[[#This Row],[Price (£)]]-F53)/F53</f>
        <v>8.3333333333333412E-2</v>
      </c>
      <c r="K54" s="60">
        <f>(letterprices23[[#This Row],[Price (£)]]-F54)/F54</f>
        <v>0</v>
      </c>
      <c r="L54" s="60"/>
      <c r="M54" s="60"/>
      <c r="N54" s="60"/>
      <c r="O54" s="60"/>
      <c r="P54" s="60"/>
      <c r="Q54" s="60"/>
    </row>
    <row r="55" spans="1:17">
      <c r="A55" s="21">
        <v>41029</v>
      </c>
      <c r="B55" s="1" t="s">
        <v>42</v>
      </c>
      <c r="C55" s="1" t="s">
        <v>35</v>
      </c>
      <c r="D55" s="1" t="s">
        <v>45</v>
      </c>
      <c r="E55" s="1" t="s">
        <v>46</v>
      </c>
      <c r="F55" s="4">
        <v>0.86</v>
      </c>
      <c r="G55" s="4">
        <f>F52</f>
        <v>0.69</v>
      </c>
      <c r="H55" s="1">
        <f>letterprices23[[#This Row],[Price (£)]]-letterprices23[[#This Row],[2009 value]]</f>
        <v>0.17000000000000004</v>
      </c>
      <c r="I55" s="60">
        <f>(letterprices23[[#This Row],[Workings]]/letterprices23[[#This Row],[2009 value]])</f>
        <v>0.24637681159420297</v>
      </c>
      <c r="J55" s="60">
        <f>(letterprices23[[#This Row],[Price (£)]]-F53)/F53</f>
        <v>0.19444444444444448</v>
      </c>
      <c r="K55" s="60">
        <f>(letterprices23[[#This Row],[Price (£)]]-F54)/F54</f>
        <v>0.10256410256410251</v>
      </c>
      <c r="L55" s="60">
        <f>(letterprices23[[#This Row],[Price (£)]]-F55)/F55</f>
        <v>0</v>
      </c>
      <c r="M55" s="60"/>
      <c r="N55" s="60"/>
      <c r="O55" s="60"/>
      <c r="P55" s="60"/>
      <c r="Q55" s="60"/>
    </row>
    <row r="56" spans="1:17">
      <c r="A56" s="21">
        <v>41365</v>
      </c>
      <c r="B56" s="1" t="s">
        <v>42</v>
      </c>
      <c r="C56" s="1" t="s">
        <v>35</v>
      </c>
      <c r="D56" s="1" t="s">
        <v>45</v>
      </c>
      <c r="E56" s="1" t="s">
        <v>46</v>
      </c>
      <c r="F56" s="4">
        <v>0.87</v>
      </c>
      <c r="G56" s="4">
        <f>F52</f>
        <v>0.69</v>
      </c>
      <c r="H56" s="1">
        <f>letterprices23[[#This Row],[Price (£)]]-letterprices23[[#This Row],[2009 value]]</f>
        <v>0.18000000000000005</v>
      </c>
      <c r="I56" s="60">
        <f>(letterprices23[[#This Row],[Workings]]/letterprices23[[#This Row],[2009 value]])</f>
        <v>0.26086956521739141</v>
      </c>
      <c r="J56" s="60">
        <f>(letterprices23[[#This Row],[Price (£)]]-F53)/F53</f>
        <v>0.20833333333333337</v>
      </c>
      <c r="K56" s="60">
        <f>(letterprices23[[#This Row],[Price (£)]]-F54)/F54</f>
        <v>0.11538461538461534</v>
      </c>
      <c r="L56" s="60">
        <f>(letterprices23[[#This Row],[Price (£)]]-F55)/F55</f>
        <v>1.1627906976744196E-2</v>
      </c>
      <c r="M56" s="60">
        <f>(letterprices23[[#This Row],[Price (£)]]-F56)/F56</f>
        <v>0</v>
      </c>
      <c r="N56" s="60"/>
      <c r="O56" s="60"/>
      <c r="P56" s="60"/>
      <c r="Q56" s="60"/>
    </row>
    <row r="57" spans="1:17">
      <c r="A57" s="21">
        <v>41729</v>
      </c>
      <c r="B57" s="1" t="s">
        <v>42</v>
      </c>
      <c r="C57" s="1" t="s">
        <v>35</v>
      </c>
      <c r="D57" s="1" t="s">
        <v>45</v>
      </c>
      <c r="E57" s="1" t="s">
        <v>46</v>
      </c>
      <c r="F57" s="4">
        <v>0.91</v>
      </c>
      <c r="G57" s="4">
        <f>F52</f>
        <v>0.69</v>
      </c>
      <c r="H57" s="1">
        <f>letterprices23[[#This Row],[Price (£)]]-letterprices23[[#This Row],[2009 value]]</f>
        <v>0.22000000000000008</v>
      </c>
      <c r="I57" s="60">
        <f>(letterprices23[[#This Row],[Workings]]/letterprices23[[#This Row],[2009 value]])</f>
        <v>0.31884057971014507</v>
      </c>
      <c r="J57" s="60">
        <f>(letterprices23[[#This Row],[Price (£)]]-F53)/F53</f>
        <v>0.26388888888888901</v>
      </c>
      <c r="K57" s="60">
        <f>(letterprices23[[#This Row],[Price (£)]]-F54)/F54</f>
        <v>0.16666666666666666</v>
      </c>
      <c r="L57" s="60">
        <f>(letterprices23[[#This Row],[Price (£)]]-F55)/F55</f>
        <v>5.8139534883720985E-2</v>
      </c>
      <c r="M57" s="60">
        <f>(letterprices23[[#This Row],[Price (£)]]-F56)/F56</f>
        <v>4.5977011494252915E-2</v>
      </c>
      <c r="N57" s="60">
        <f>(letterprices23[[#This Row],[Price (£)]]-F57)/F57</f>
        <v>0</v>
      </c>
      <c r="O57" s="60"/>
      <c r="P57" s="60"/>
      <c r="Q57" s="60"/>
    </row>
    <row r="58" spans="1:17">
      <c r="A58" s="21">
        <v>42093</v>
      </c>
      <c r="B58" s="1" t="s">
        <v>42</v>
      </c>
      <c r="C58" s="1" t="s">
        <v>35</v>
      </c>
      <c r="D58" s="1" t="s">
        <v>45</v>
      </c>
      <c r="E58" s="1" t="s">
        <v>46</v>
      </c>
      <c r="F58" s="4">
        <v>0.92</v>
      </c>
      <c r="G58" s="4">
        <f>F52</f>
        <v>0.69</v>
      </c>
      <c r="H58" s="1">
        <f>letterprices23[[#This Row],[Price (£)]]-letterprices23[[#This Row],[2009 value]]</f>
        <v>0.23000000000000009</v>
      </c>
      <c r="I58" s="60">
        <f>(letterprices23[[#This Row],[Workings]]/letterprices23[[#This Row],[2009 value]])</f>
        <v>0.33333333333333348</v>
      </c>
      <c r="J58" s="60">
        <f>(letterprices23[[#This Row],[Price (£)]]-F53)/F53</f>
        <v>0.2777777777777779</v>
      </c>
      <c r="K58" s="60">
        <f>(letterprices23[[#This Row],[Price (£)]]-F54)/F54</f>
        <v>0.17948717948717949</v>
      </c>
      <c r="L58" s="60">
        <f>(letterprices23[[#This Row],[Price (£)]]-F55)/F55</f>
        <v>6.9767441860465185E-2</v>
      </c>
      <c r="M58" s="60">
        <f>(letterprices23[[#This Row],[Price (£)]]-F56)/F56</f>
        <v>5.7471264367816147E-2</v>
      </c>
      <c r="N58" s="60">
        <f>(letterprices23[[#This Row],[Price (£)]]-F57)/F57</f>
        <v>1.0989010989010999E-2</v>
      </c>
      <c r="O58" s="60">
        <f>(letterprices23[[#This Row],[Price (£)]]-F58)/F58</f>
        <v>0</v>
      </c>
      <c r="P58" s="60"/>
      <c r="Q58" s="60"/>
    </row>
    <row r="59" spans="1:17">
      <c r="A59" s="21">
        <v>42458</v>
      </c>
      <c r="B59" s="1" t="s">
        <v>42</v>
      </c>
      <c r="C59" s="1" t="s">
        <v>35</v>
      </c>
      <c r="D59" s="1" t="s">
        <v>45</v>
      </c>
      <c r="E59" s="1" t="s">
        <v>46</v>
      </c>
      <c r="F59" s="4">
        <v>0.93</v>
      </c>
      <c r="G59" s="4">
        <f>F52</f>
        <v>0.69</v>
      </c>
      <c r="H59" s="1">
        <f>letterprices23[[#This Row],[Price (£)]]-letterprices23[[#This Row],[2009 value]]</f>
        <v>0.2400000000000001</v>
      </c>
      <c r="I59" s="60">
        <f>(letterprices23[[#This Row],[Workings]]/letterprices23[[#This Row],[2009 value]])</f>
        <v>0.3478260869565219</v>
      </c>
      <c r="J59" s="60">
        <f>(letterprices23[[#This Row],[Price (£)]]-F53)/F53</f>
        <v>0.2916666666666668</v>
      </c>
      <c r="K59" s="60">
        <f>(letterprices23[[#This Row],[Price (£)]]-F54)/F54</f>
        <v>0.19230769230769232</v>
      </c>
      <c r="L59" s="60">
        <f>(letterprices23[[#This Row],[Price (£)]]-F55)/F55</f>
        <v>8.1395348837209378E-2</v>
      </c>
      <c r="M59" s="60">
        <f>(letterprices23[[#This Row],[Price (£)]]-F56)/F56</f>
        <v>6.8965517241379379E-2</v>
      </c>
      <c r="N59" s="60">
        <f>(letterprices23[[#This Row],[Price (£)]]-F57)/F57</f>
        <v>2.1978021978021997E-2</v>
      </c>
      <c r="O59" s="60">
        <f>(letterprices23[[#This Row],[Price (£)]]-F58)/F58</f>
        <v>1.0869565217391313E-2</v>
      </c>
      <c r="P59" s="60">
        <f>(letterprices23[[#This Row],[Price (£)]]-F59)/F59</f>
        <v>0</v>
      </c>
      <c r="Q59" s="60"/>
    </row>
    <row r="60" spans="1:17">
      <c r="A60" s="21">
        <v>42821</v>
      </c>
      <c r="B60" s="1" t="s">
        <v>42</v>
      </c>
      <c r="C60" s="1" t="s">
        <v>35</v>
      </c>
      <c r="D60" s="1" t="s">
        <v>45</v>
      </c>
      <c r="E60" s="1" t="s">
        <v>46</v>
      </c>
      <c r="F60" s="4">
        <v>0.92</v>
      </c>
      <c r="G60" s="4">
        <f>F52</f>
        <v>0.69</v>
      </c>
      <c r="H60" s="33">
        <f>letterprices23[[#This Row],[Price (£)]]-letterprices23[[#This Row],[2009 value]]</f>
        <v>0.23000000000000009</v>
      </c>
      <c r="I60" s="60">
        <f>(letterprices23[[#This Row],[Workings]]/letterprices23[[#This Row],[2009 value]])</f>
        <v>0.33333333333333348</v>
      </c>
      <c r="J60" s="60">
        <f>(letterprices23[[#This Row],[Price (£)]]-F53)/F53</f>
        <v>0.2777777777777779</v>
      </c>
      <c r="K60" s="60">
        <f>(letterprices23[[#This Row],[Price (£)]]-F54)/F54</f>
        <v>0.17948717948717949</v>
      </c>
      <c r="L60" s="60">
        <f>(letterprices23[[#This Row],[Price (£)]]-F55)/F55</f>
        <v>6.9767441860465185E-2</v>
      </c>
      <c r="M60" s="60">
        <f>(letterprices23[[#This Row],[Price (£)]]-F56)/F56</f>
        <v>5.7471264367816147E-2</v>
      </c>
      <c r="N60" s="60">
        <f>(letterprices23[[#This Row],[Price (£)]]-F57)/F57</f>
        <v>1.0989010989010999E-2</v>
      </c>
      <c r="O60" s="60">
        <f>(letterprices23[[#This Row],[Price (£)]]-F58)/F58</f>
        <v>0</v>
      </c>
      <c r="P60" s="60">
        <f>(letterprices23[[#This Row],[Price (£)]]-F59)/F59</f>
        <v>-1.075268817204302E-2</v>
      </c>
      <c r="Q60" s="60">
        <f>(letterprices23[[#This Row],[Price (£)]]-F60)/F60</f>
        <v>0</v>
      </c>
    </row>
    <row r="61" spans="1:17">
      <c r="A61" s="21">
        <v>43185</v>
      </c>
      <c r="B61" s="1" t="s">
        <v>42</v>
      </c>
      <c r="C61" s="1" t="s">
        <v>35</v>
      </c>
      <c r="D61" s="1" t="s">
        <v>45</v>
      </c>
      <c r="E61" s="1" t="s">
        <v>46</v>
      </c>
      <c r="F61" s="4">
        <v>0.94</v>
      </c>
      <c r="G61" s="4">
        <f>F52</f>
        <v>0.69</v>
      </c>
      <c r="H61" s="33">
        <f>letterprices23[[#This Row],[Price (£)]]-letterprices23[[#This Row],[2009 value]]</f>
        <v>0.25</v>
      </c>
      <c r="I61" s="60">
        <f>(letterprices23[[#This Row],[Workings]]/letterprices23[[#This Row],[2009 value]])</f>
        <v>0.3623188405797102</v>
      </c>
      <c r="J61" s="60">
        <f>(letterprices23[[#This Row],[Price (£)]]-F53)/F53</f>
        <v>0.30555555555555552</v>
      </c>
      <c r="K61" s="60">
        <f>(letterprices23[[#This Row],[Price (£)]]-F54)/F54</f>
        <v>0.20512820512820501</v>
      </c>
      <c r="L61" s="60">
        <f>(letterprices23[[#This Row],[Price (£)]]-F55)/F55</f>
        <v>9.3023255813953445E-2</v>
      </c>
      <c r="M61" s="60">
        <f>(letterprices23[[#This Row],[Price (£)]]-F56)/F56</f>
        <v>8.0459770114942472E-2</v>
      </c>
      <c r="N61" s="60">
        <f>(letterprices23[[#This Row],[Price (£)]]-F57)/F57</f>
        <v>3.2967032967032871E-2</v>
      </c>
      <c r="O61" s="60">
        <f>(letterprices23[[#This Row],[Price (£)]]-F58)/F58</f>
        <v>2.1739130434782507E-2</v>
      </c>
      <c r="P61" s="60">
        <f>(letterprices23[[#This Row],[Price (£)]]-F59)/F59</f>
        <v>1.0752688172042901E-2</v>
      </c>
      <c r="Q61" s="60">
        <f>(letterprices23[[#This Row],[Price (£)]]-F60)/F60</f>
        <v>2.1739130434782507E-2</v>
      </c>
    </row>
    <row r="62" spans="1:17">
      <c r="A62" s="21">
        <v>39909</v>
      </c>
      <c r="B62" s="1" t="s">
        <v>83</v>
      </c>
      <c r="C62" s="1" t="s">
        <v>35</v>
      </c>
      <c r="D62" s="1" t="s">
        <v>44</v>
      </c>
      <c r="E62" s="1" t="s">
        <v>34</v>
      </c>
      <c r="F62" s="4">
        <v>0.78</v>
      </c>
      <c r="G62" s="4">
        <f>letterprices23[[#This Row],[Price (£)]]</f>
        <v>0.78</v>
      </c>
      <c r="H62" s="1">
        <f>letterprices23[[#This Row],[Price (£)]]-letterprices23[[#This Row],[2009 value]]</f>
        <v>0</v>
      </c>
      <c r="I62" s="60">
        <f>(letterprices23[[#This Row],[Workings]]/letterprices23[[#This Row],[2009 value]])</f>
        <v>0</v>
      </c>
      <c r="J62" s="60"/>
      <c r="K62" s="60"/>
      <c r="L62" s="60"/>
      <c r="M62" s="60"/>
      <c r="N62" s="60"/>
      <c r="O62" s="60"/>
      <c r="P62" s="60"/>
      <c r="Q62" s="60"/>
    </row>
    <row r="63" spans="1:17">
      <c r="A63" s="21">
        <v>40274</v>
      </c>
      <c r="B63" s="1" t="s">
        <v>83</v>
      </c>
      <c r="C63" s="1" t="s">
        <v>35</v>
      </c>
      <c r="D63" s="1" t="s">
        <v>44</v>
      </c>
      <c r="E63" s="1" t="s">
        <v>34</v>
      </c>
      <c r="F63" s="4">
        <v>0.76</v>
      </c>
      <c r="G63" s="4">
        <f>F62</f>
        <v>0.78</v>
      </c>
      <c r="H63" s="1">
        <f>letterprices23[[#This Row],[Price (£)]]-letterprices23[[#This Row],[2009 value]]</f>
        <v>-2.0000000000000018E-2</v>
      </c>
      <c r="I63" s="60">
        <f>(letterprices23[[#This Row],[Workings]]/letterprices23[[#This Row],[2009 value]])</f>
        <v>-2.5641025641025664E-2</v>
      </c>
      <c r="J63" s="60">
        <f>(letterprices23[[#This Row],[Price (£)]]-F63)/F63</f>
        <v>0</v>
      </c>
      <c r="K63" s="60"/>
      <c r="L63" s="60"/>
      <c r="M63" s="60"/>
      <c r="N63" s="60"/>
      <c r="O63" s="60"/>
      <c r="P63" s="60"/>
      <c r="Q63" s="60"/>
    </row>
    <row r="64" spans="1:17">
      <c r="A64" s="21">
        <v>40637</v>
      </c>
      <c r="B64" s="1" t="s">
        <v>83</v>
      </c>
      <c r="C64" s="1" t="s">
        <v>35</v>
      </c>
      <c r="D64" s="1" t="s">
        <v>44</v>
      </c>
      <c r="E64" s="1" t="s">
        <v>34</v>
      </c>
      <c r="F64" s="4">
        <v>0.8</v>
      </c>
      <c r="G64" s="4">
        <f>F62</f>
        <v>0.78</v>
      </c>
      <c r="H64" s="1">
        <f>letterprices23[[#This Row],[Price (£)]]-letterprices23[[#This Row],[2009 value]]</f>
        <v>2.0000000000000018E-2</v>
      </c>
      <c r="I64" s="60">
        <f>(letterprices23[[#This Row],[Workings]]/letterprices23[[#This Row],[2009 value]])</f>
        <v>2.5641025641025664E-2</v>
      </c>
      <c r="J64" s="60">
        <f>(letterprices23[[#This Row],[Price (£)]]-F63)/F63</f>
        <v>5.2631578947368467E-2</v>
      </c>
      <c r="K64" s="60">
        <f>(letterprices23[[#This Row],[Price (£)]]-F64)/F64</f>
        <v>0</v>
      </c>
      <c r="L64" s="60"/>
      <c r="M64" s="60"/>
      <c r="N64" s="60"/>
      <c r="O64" s="60"/>
      <c r="P64" s="60"/>
      <c r="Q64" s="60"/>
    </row>
    <row r="65" spans="1:17">
      <c r="A65" s="21">
        <v>41029</v>
      </c>
      <c r="B65" s="1" t="s">
        <v>83</v>
      </c>
      <c r="C65" s="1" t="s">
        <v>35</v>
      </c>
      <c r="D65" s="1" t="s">
        <v>44</v>
      </c>
      <c r="E65" s="1" t="s">
        <v>34</v>
      </c>
      <c r="F65" s="4">
        <v>0.88</v>
      </c>
      <c r="G65" s="4">
        <f>F62</f>
        <v>0.78</v>
      </c>
      <c r="H65" s="1">
        <f>letterprices23[[#This Row],[Price (£)]]-letterprices23[[#This Row],[2009 value]]</f>
        <v>9.9999999999999978E-2</v>
      </c>
      <c r="I65" s="60">
        <f>(letterprices23[[#This Row],[Workings]]/letterprices23[[#This Row],[2009 value]])</f>
        <v>0.12820512820512817</v>
      </c>
      <c r="J65" s="60">
        <f>(letterprices23[[#This Row],[Price (£)]]-F63)/F63</f>
        <v>0.15789473684210525</v>
      </c>
      <c r="K65" s="60">
        <f>(letterprices23[[#This Row],[Price (£)]]-F64)/F64</f>
        <v>9.999999999999995E-2</v>
      </c>
      <c r="L65" s="60">
        <f>(letterprices23[[#This Row],[Price (£)]]-F65)/F65</f>
        <v>0</v>
      </c>
      <c r="M65" s="60"/>
      <c r="N65" s="60"/>
      <c r="O65" s="60"/>
      <c r="P65" s="60"/>
      <c r="Q65" s="60"/>
    </row>
    <row r="66" spans="1:17">
      <c r="A66" s="21">
        <v>41365</v>
      </c>
      <c r="B66" s="1" t="s">
        <v>83</v>
      </c>
      <c r="C66" s="1" t="s">
        <v>35</v>
      </c>
      <c r="D66" s="1" t="s">
        <v>44</v>
      </c>
      <c r="E66" s="1" t="s">
        <v>34</v>
      </c>
      <c r="F66" s="4">
        <v>0.94</v>
      </c>
      <c r="G66" s="4">
        <f>F62</f>
        <v>0.78</v>
      </c>
      <c r="H66" s="1">
        <f>letterprices23[[#This Row],[Price (£)]]-letterprices23[[#This Row],[2009 value]]</f>
        <v>0.15999999999999992</v>
      </c>
      <c r="I66" s="60">
        <f>(letterprices23[[#This Row],[Workings]]/letterprices23[[#This Row],[2009 value]])</f>
        <v>0.20512820512820501</v>
      </c>
      <c r="J66" s="60">
        <f>(letterprices23[[#This Row],[Price (£)]]-F63)/F63</f>
        <v>0.2368421052631578</v>
      </c>
      <c r="K66" s="60">
        <f>(letterprices23[[#This Row],[Price (£)]]-F64)/F64</f>
        <v>0.17499999999999988</v>
      </c>
      <c r="L66" s="60">
        <f>(letterprices23[[#This Row],[Price (£)]]-F65)/F65</f>
        <v>6.8181818181818121E-2</v>
      </c>
      <c r="M66" s="60">
        <f>(letterprices23[[#This Row],[Price (£)]]-F66)/F66</f>
        <v>0</v>
      </c>
      <c r="N66" s="60"/>
      <c r="O66" s="60"/>
      <c r="P66" s="60"/>
      <c r="Q66" s="60"/>
    </row>
    <row r="67" spans="1:17">
      <c r="A67" s="21">
        <v>41729</v>
      </c>
      <c r="B67" s="1" t="s">
        <v>83</v>
      </c>
      <c r="C67" s="1" t="s">
        <v>35</v>
      </c>
      <c r="D67" s="1" t="s">
        <v>44</v>
      </c>
      <c r="E67" s="1" t="s">
        <v>34</v>
      </c>
      <c r="F67" s="4">
        <v>0.97</v>
      </c>
      <c r="G67" s="4">
        <f>F62</f>
        <v>0.78</v>
      </c>
      <c r="H67" s="1">
        <f>letterprices23[[#This Row],[Price (£)]]-letterprices23[[#This Row],[2009 value]]</f>
        <v>0.18999999999999995</v>
      </c>
      <c r="I67" s="60">
        <f>(letterprices23[[#This Row],[Workings]]/letterprices23[[#This Row],[2009 value]])</f>
        <v>0.2435897435897435</v>
      </c>
      <c r="J67" s="60">
        <f>(letterprices23[[#This Row],[Price (£)]]-F63)/F63</f>
        <v>0.27631578947368418</v>
      </c>
      <c r="K67" s="60">
        <f>(letterprices23[[#This Row],[Price (£)]]-F64)/F64</f>
        <v>0.21249999999999991</v>
      </c>
      <c r="L67" s="60">
        <f>(letterprices23[[#This Row],[Price (£)]]-F65)/F65</f>
        <v>0.10227272727272724</v>
      </c>
      <c r="M67" s="60">
        <f>(letterprices23[[#This Row],[Price (£)]]-F66)/F66</f>
        <v>3.1914893617021309E-2</v>
      </c>
      <c r="N67" s="60">
        <f>(letterprices23[[#This Row],[Price (£)]]-F67)/F67</f>
        <v>0</v>
      </c>
      <c r="O67" s="60"/>
      <c r="P67" s="60"/>
      <c r="Q67" s="60"/>
    </row>
    <row r="68" spans="1:17">
      <c r="A68" s="21">
        <v>42093</v>
      </c>
      <c r="B68" s="1" t="s">
        <v>83</v>
      </c>
      <c r="C68" s="1" t="s">
        <v>35</v>
      </c>
      <c r="D68" s="1" t="s">
        <v>44</v>
      </c>
      <c r="E68" s="1" t="s">
        <v>34</v>
      </c>
      <c r="F68" s="4">
        <v>1.02</v>
      </c>
      <c r="G68" s="4">
        <f>F62</f>
        <v>0.78</v>
      </c>
      <c r="H68" s="1">
        <f>letterprices23[[#This Row],[Price (£)]]-letterprices23[[#This Row],[2009 value]]</f>
        <v>0.24</v>
      </c>
      <c r="I68" s="60">
        <f>(letterprices23[[#This Row],[Workings]]/letterprices23[[#This Row],[2009 value]])</f>
        <v>0.30769230769230765</v>
      </c>
      <c r="J68" s="60">
        <f>(letterprices23[[#This Row],[Price (£)]]-F63)/F63</f>
        <v>0.34210526315789475</v>
      </c>
      <c r="K68" s="60">
        <f>(letterprices23[[#This Row],[Price (£)]]-F64)/F64</f>
        <v>0.27499999999999997</v>
      </c>
      <c r="L68" s="60">
        <f>(letterprices23[[#This Row],[Price (£)]]-F65)/F65</f>
        <v>0.15909090909090912</v>
      </c>
      <c r="M68" s="60">
        <f>(letterprices23[[#This Row],[Price (£)]]-F66)/F66</f>
        <v>8.5106382978723485E-2</v>
      </c>
      <c r="N68" s="60">
        <f>(letterprices23[[#This Row],[Price (£)]]-F67)/F67</f>
        <v>5.1546391752577365E-2</v>
      </c>
      <c r="O68" s="60">
        <f>(letterprices23[[#This Row],[Price (£)]]-F68)/F68</f>
        <v>0</v>
      </c>
      <c r="P68" s="60"/>
      <c r="Q68" s="60"/>
    </row>
    <row r="69" spans="1:17">
      <c r="A69" s="21">
        <v>42458</v>
      </c>
      <c r="B69" s="1" t="s">
        <v>83</v>
      </c>
      <c r="C69" s="1" t="s">
        <v>35</v>
      </c>
      <c r="D69" s="1" t="s">
        <v>44</v>
      </c>
      <c r="E69" s="1" t="s">
        <v>34</v>
      </c>
      <c r="F69" s="4">
        <v>1.07</v>
      </c>
      <c r="G69" s="4">
        <f>F62</f>
        <v>0.78</v>
      </c>
      <c r="H69" s="1">
        <f>letterprices23[[#This Row],[Price (£)]]-letterprices23[[#This Row],[2009 value]]</f>
        <v>0.29000000000000004</v>
      </c>
      <c r="I69" s="60">
        <f>(letterprices23[[#This Row],[Workings]]/letterprices23[[#This Row],[2009 value]])</f>
        <v>0.37179487179487181</v>
      </c>
      <c r="J69" s="60">
        <f>(letterprices23[[#This Row],[Price (£)]]-F63)/F63</f>
        <v>0.40789473684210531</v>
      </c>
      <c r="K69" s="60">
        <f>(letterprices23[[#This Row],[Price (£)]]-F64)/F64</f>
        <v>0.33750000000000002</v>
      </c>
      <c r="L69" s="60">
        <f>(letterprices23[[#This Row],[Price (£)]]-F65)/F65</f>
        <v>0.21590909090909097</v>
      </c>
      <c r="M69" s="60">
        <f>(letterprices23[[#This Row],[Price (£)]]-F66)/F66</f>
        <v>0.13829787234042568</v>
      </c>
      <c r="N69" s="60">
        <f>(letterprices23[[#This Row],[Price (£)]]-F67)/F67</f>
        <v>0.10309278350515473</v>
      </c>
      <c r="O69" s="60">
        <f>(letterprices23[[#This Row],[Price (£)]]-F68)/F68</f>
        <v>4.9019607843137296E-2</v>
      </c>
      <c r="P69" s="60">
        <f>(letterprices23[[#This Row],[Price (£)]]-F69)/F69</f>
        <v>0</v>
      </c>
      <c r="Q69" s="60"/>
    </row>
    <row r="70" spans="1:17">
      <c r="A70" s="21">
        <v>42821</v>
      </c>
      <c r="B70" s="1" t="s">
        <v>83</v>
      </c>
      <c r="C70" s="1" t="s">
        <v>35</v>
      </c>
      <c r="D70" s="1" t="s">
        <v>44</v>
      </c>
      <c r="E70" s="1" t="s">
        <v>34</v>
      </c>
      <c r="F70" s="4">
        <v>1.1299999999999999</v>
      </c>
      <c r="G70" s="4">
        <f>F62</f>
        <v>0.78</v>
      </c>
      <c r="H70" s="33">
        <f>letterprices23[[#This Row],[Price (£)]]-letterprices23[[#This Row],[2009 value]]</f>
        <v>0.34999999999999987</v>
      </c>
      <c r="I70" s="60">
        <f>(letterprices23[[#This Row],[Workings]]/letterprices23[[#This Row],[2009 value]])</f>
        <v>0.44871794871794851</v>
      </c>
      <c r="J70" s="60">
        <f>(letterprices23[[#This Row],[Price (£)]]-F63)/F63</f>
        <v>0.48684210526315774</v>
      </c>
      <c r="K70" s="60">
        <f>(letterprices23[[#This Row],[Price (£)]]-F64)/F64</f>
        <v>0.41249999999999981</v>
      </c>
      <c r="L70" s="60">
        <f>(letterprices23[[#This Row],[Price (£)]]-F65)/F65</f>
        <v>0.28409090909090895</v>
      </c>
      <c r="M70" s="60">
        <f>(letterprices23[[#This Row],[Price (£)]]-F66)/F66</f>
        <v>0.20212765957446804</v>
      </c>
      <c r="N70" s="60">
        <f>(letterprices23[[#This Row],[Price (£)]]-F67)/F67</f>
        <v>0.16494845360824734</v>
      </c>
      <c r="O70" s="60">
        <f>(letterprices23[[#This Row],[Price (£)]]-F68)/F68</f>
        <v>0.10784313725490184</v>
      </c>
      <c r="P70" s="60">
        <f>(letterprices23[[#This Row],[Price (£)]]-F69)/F69</f>
        <v>5.6074766355140027E-2</v>
      </c>
      <c r="Q70" s="60">
        <f>(letterprices23[[#This Row],[Price (£)]]-F70)/F70</f>
        <v>0</v>
      </c>
    </row>
    <row r="71" spans="1:17">
      <c r="A71" s="21">
        <v>43185</v>
      </c>
      <c r="B71" s="1" t="s">
        <v>83</v>
      </c>
      <c r="C71" s="1" t="s">
        <v>35</v>
      </c>
      <c r="D71" s="1" t="s">
        <v>44</v>
      </c>
      <c r="E71" s="1" t="s">
        <v>34</v>
      </c>
      <c r="F71" s="4">
        <v>1.17</v>
      </c>
      <c r="G71" s="4">
        <f>G62</f>
        <v>0.78</v>
      </c>
      <c r="H71" s="33">
        <f>letterprices23[[#This Row],[Price (£)]]-letterprices23[[#This Row],[2009 value]]</f>
        <v>0.3899999999999999</v>
      </c>
      <c r="I71" s="60">
        <f>(letterprices23[[#This Row],[Workings]]/letterprices23[[#This Row],[2009 value]])</f>
        <v>0.49999999999999983</v>
      </c>
      <c r="J71" s="60">
        <f>(letterprices23[[#This Row],[Price (£)]]-F63)/F63</f>
        <v>0.53947368421052622</v>
      </c>
      <c r="K71" s="60">
        <f>(letterprices23[[#This Row],[Price (£)]]-F64)/F64</f>
        <v>0.46249999999999986</v>
      </c>
      <c r="L71" s="60">
        <f>(letterprices23[[#This Row],[Price (£)]]-F65)/F65</f>
        <v>0.32954545454545447</v>
      </c>
      <c r="M71" s="60">
        <f>(letterprices23[[#This Row],[Price (£)]]-F66)/F66</f>
        <v>0.24468085106382978</v>
      </c>
      <c r="N71" s="60">
        <f>(letterprices23[[#This Row],[Price (£)]]-F67)/F67</f>
        <v>0.20618556701030924</v>
      </c>
      <c r="O71" s="60">
        <f>(letterprices23[[#This Row],[Price (£)]]-F68)/F68</f>
        <v>0.14705882352941169</v>
      </c>
      <c r="P71" s="60">
        <f>(letterprices23[[#This Row],[Price (£)]]-F69)/F69</f>
        <v>9.3457943925233516E-2</v>
      </c>
      <c r="Q71" s="60">
        <f>(letterprices23[[#This Row],[Price (£)]]-F70)/F70</f>
        <v>3.5398230088495609E-2</v>
      </c>
    </row>
    <row r="72" spans="1:17">
      <c r="A72" s="21">
        <v>39909</v>
      </c>
      <c r="B72" s="1" t="s">
        <v>84</v>
      </c>
      <c r="C72" s="1" t="s">
        <v>35</v>
      </c>
      <c r="D72" s="1" t="s">
        <v>45</v>
      </c>
      <c r="E72" s="1" t="s">
        <v>34</v>
      </c>
      <c r="F72" s="4">
        <v>0.63</v>
      </c>
      <c r="G72" s="4">
        <f>letterprices23[[#This Row],[Price (£)]]</f>
        <v>0.63</v>
      </c>
      <c r="H72" s="1">
        <f>letterprices23[[#This Row],[Price (£)]]-letterprices23[[#This Row],[2009 value]]</f>
        <v>0</v>
      </c>
      <c r="I72" s="60">
        <f>(letterprices23[[#This Row],[Workings]]/letterprices23[[#This Row],[2009 value]])</f>
        <v>0</v>
      </c>
      <c r="J72" s="60"/>
      <c r="K72" s="60"/>
      <c r="L72" s="60"/>
      <c r="M72" s="60"/>
      <c r="N72" s="60"/>
      <c r="O72" s="60"/>
      <c r="P72" s="60"/>
      <c r="Q72" s="60"/>
    </row>
    <row r="73" spans="1:17">
      <c r="A73" s="21">
        <v>40274</v>
      </c>
      <c r="B73" s="1" t="s">
        <v>84</v>
      </c>
      <c r="C73" s="1" t="s">
        <v>35</v>
      </c>
      <c r="D73" s="1" t="s">
        <v>45</v>
      </c>
      <c r="E73" s="1" t="s">
        <v>34</v>
      </c>
      <c r="F73" s="4">
        <v>0.61</v>
      </c>
      <c r="G73" s="4">
        <f>F72</f>
        <v>0.63</v>
      </c>
      <c r="H73" s="1">
        <f>letterprices23[[#This Row],[Price (£)]]-letterprices23[[#This Row],[2009 value]]</f>
        <v>-2.0000000000000018E-2</v>
      </c>
      <c r="I73" s="60">
        <f>(letterprices23[[#This Row],[Workings]]/letterprices23[[#This Row],[2009 value]])</f>
        <v>-3.1746031746031772E-2</v>
      </c>
      <c r="J73" s="60">
        <f>(letterprices23[[#This Row],[Price (£)]]-F73)/F73</f>
        <v>0</v>
      </c>
      <c r="K73" s="60"/>
      <c r="L73" s="60"/>
      <c r="M73" s="60"/>
      <c r="N73" s="60"/>
      <c r="O73" s="60"/>
      <c r="P73" s="60"/>
      <c r="Q73" s="60"/>
    </row>
    <row r="74" spans="1:17">
      <c r="A74" s="21">
        <v>40637</v>
      </c>
      <c r="B74" s="1" t="s">
        <v>84</v>
      </c>
      <c r="C74" s="1" t="s">
        <v>35</v>
      </c>
      <c r="D74" s="1" t="s">
        <v>45</v>
      </c>
      <c r="E74" s="1" t="s">
        <v>34</v>
      </c>
      <c r="F74" s="4">
        <v>0.64</v>
      </c>
      <c r="G74" s="4">
        <f>F72</f>
        <v>0.63</v>
      </c>
      <c r="H74" s="1">
        <f>letterprices23[[#This Row],[Price (£)]]-letterprices23[[#This Row],[2009 value]]</f>
        <v>1.0000000000000009E-2</v>
      </c>
      <c r="I74" s="60">
        <f>(letterprices23[[#This Row],[Workings]]/letterprices23[[#This Row],[2009 value]])</f>
        <v>1.5873015873015886E-2</v>
      </c>
      <c r="J74" s="60">
        <f>(letterprices23[[#This Row],[Price (£)]]-F73)/F73</f>
        <v>4.9180327868852507E-2</v>
      </c>
      <c r="K74" s="60">
        <f>(letterprices23[[#This Row],[Price (£)]]-F74)/F74</f>
        <v>0</v>
      </c>
      <c r="L74" s="60"/>
      <c r="M74" s="60"/>
      <c r="N74" s="60"/>
      <c r="O74" s="60"/>
      <c r="P74" s="60"/>
      <c r="Q74" s="60"/>
    </row>
    <row r="75" spans="1:17">
      <c r="A75" s="21">
        <v>41029</v>
      </c>
      <c r="B75" s="1" t="s">
        <v>84</v>
      </c>
      <c r="C75" s="1" t="s">
        <v>35</v>
      </c>
      <c r="D75" s="1" t="s">
        <v>45</v>
      </c>
      <c r="E75" s="1" t="s">
        <v>34</v>
      </c>
      <c r="F75" s="4">
        <v>0.7</v>
      </c>
      <c r="G75" s="4">
        <f>F72</f>
        <v>0.63</v>
      </c>
      <c r="H75" s="1">
        <f>letterprices23[[#This Row],[Price (£)]]-letterprices23[[#This Row],[2009 value]]</f>
        <v>6.9999999999999951E-2</v>
      </c>
      <c r="I75" s="60">
        <f>(letterprices23[[#This Row],[Workings]]/letterprices23[[#This Row],[2009 value]])</f>
        <v>0.11111111111111104</v>
      </c>
      <c r="J75" s="60">
        <f>(letterprices23[[#This Row],[Price (£)]]-F73)/F73</f>
        <v>0.14754098360655732</v>
      </c>
      <c r="K75" s="60">
        <f>(letterprices23[[#This Row],[Price (£)]]-F74)/F74</f>
        <v>9.3749999999999903E-2</v>
      </c>
      <c r="L75" s="60">
        <f>(letterprices23[[#This Row],[Price (£)]]-F75)/F75</f>
        <v>0</v>
      </c>
      <c r="M75" s="60"/>
      <c r="N75" s="60"/>
      <c r="O75" s="60"/>
      <c r="P75" s="60"/>
      <c r="Q75" s="60"/>
    </row>
    <row r="76" spans="1:17">
      <c r="A76" s="21">
        <v>41365</v>
      </c>
      <c r="B76" s="1" t="s">
        <v>84</v>
      </c>
      <c r="C76" s="1" t="s">
        <v>35</v>
      </c>
      <c r="D76" s="1" t="s">
        <v>45</v>
      </c>
      <c r="E76" s="1" t="s">
        <v>34</v>
      </c>
      <c r="F76" s="4">
        <v>0.77</v>
      </c>
      <c r="G76" s="4">
        <f>F72</f>
        <v>0.63</v>
      </c>
      <c r="H76" s="1">
        <f>letterprices23[[#This Row],[Price (£)]]-letterprices23[[#This Row],[2009 value]]</f>
        <v>0.14000000000000001</v>
      </c>
      <c r="I76" s="60">
        <f>(letterprices23[[#This Row],[Workings]]/letterprices23[[#This Row],[2009 value]])</f>
        <v>0.22222222222222224</v>
      </c>
      <c r="J76" s="60">
        <f>(letterprices23[[#This Row],[Price (£)]]-F73)/F73</f>
        <v>0.26229508196721318</v>
      </c>
      <c r="K76" s="60">
        <f>(letterprices23[[#This Row],[Price (£)]]-F74)/F74</f>
        <v>0.203125</v>
      </c>
      <c r="L76" s="60">
        <f>(letterprices23[[#This Row],[Price (£)]]-F75)/F75</f>
        <v>0.10000000000000009</v>
      </c>
      <c r="M76" s="60">
        <f>(letterprices23[[#This Row],[Price (£)]]-F76)/F76</f>
        <v>0</v>
      </c>
      <c r="N76" s="60"/>
      <c r="O76" s="60"/>
      <c r="P76" s="60"/>
      <c r="Q76" s="60"/>
    </row>
    <row r="77" spans="1:17">
      <c r="A77" s="21">
        <v>41729</v>
      </c>
      <c r="B77" s="1" t="s">
        <v>84</v>
      </c>
      <c r="C77" s="1" t="s">
        <v>35</v>
      </c>
      <c r="D77" s="1" t="s">
        <v>45</v>
      </c>
      <c r="E77" s="1" t="s">
        <v>34</v>
      </c>
      <c r="F77" s="4">
        <v>0.78</v>
      </c>
      <c r="G77" s="4">
        <f>F72</f>
        <v>0.63</v>
      </c>
      <c r="H77" s="1">
        <f>letterprices23[[#This Row],[Price (£)]]-letterprices23[[#This Row],[2009 value]]</f>
        <v>0.15000000000000002</v>
      </c>
      <c r="I77" s="60">
        <f>(letterprices23[[#This Row],[Workings]]/letterprices23[[#This Row],[2009 value]])</f>
        <v>0.23809523809523814</v>
      </c>
      <c r="J77" s="60">
        <f>(letterprices23[[#This Row],[Price (£)]]-F73)/F73</f>
        <v>0.27868852459016402</v>
      </c>
      <c r="K77" s="60">
        <f>(letterprices23[[#This Row],[Price (£)]]-F74)/F74</f>
        <v>0.21875000000000003</v>
      </c>
      <c r="L77" s="60">
        <f>(letterprices23[[#This Row],[Price (£)]]-F75)/F75</f>
        <v>0.11428571428571439</v>
      </c>
      <c r="M77" s="60">
        <f>(letterprices23[[#This Row],[Price (£)]]-F76)/F76</f>
        <v>1.2987012987012998E-2</v>
      </c>
      <c r="N77" s="60">
        <f>(letterprices23[[#This Row],[Price (£)]]-F77)/F77</f>
        <v>0</v>
      </c>
      <c r="O77" s="60"/>
      <c r="P77" s="60"/>
      <c r="Q77" s="60"/>
    </row>
    <row r="78" spans="1:17">
      <c r="A78" s="21">
        <v>42093</v>
      </c>
      <c r="B78" s="1" t="s">
        <v>84</v>
      </c>
      <c r="C78" s="1" t="s">
        <v>35</v>
      </c>
      <c r="D78" s="1" t="s">
        <v>45</v>
      </c>
      <c r="E78" s="1" t="s">
        <v>34</v>
      </c>
      <c r="F78" s="4">
        <v>0.82</v>
      </c>
      <c r="G78" s="4">
        <f>F72</f>
        <v>0.63</v>
      </c>
      <c r="H78" s="1">
        <f>letterprices23[[#This Row],[Price (£)]]-letterprices23[[#This Row],[2009 value]]</f>
        <v>0.18999999999999995</v>
      </c>
      <c r="I78" s="60">
        <f>(letterprices23[[#This Row],[Workings]]/letterprices23[[#This Row],[2009 value]])</f>
        <v>0.30158730158730152</v>
      </c>
      <c r="J78" s="60">
        <f>(letterprices23[[#This Row],[Price (£)]]-F73)/F73</f>
        <v>0.34426229508196715</v>
      </c>
      <c r="K78" s="60">
        <f>(letterprices23[[#This Row],[Price (£)]]-F74)/F74</f>
        <v>0.28124999999999989</v>
      </c>
      <c r="L78" s="60">
        <f>(letterprices23[[#This Row],[Price (£)]]-F75)/F75</f>
        <v>0.17142857142857143</v>
      </c>
      <c r="M78" s="60">
        <f>(letterprices23[[#This Row],[Price (£)]]-F76)/F76</f>
        <v>6.4935064935064846E-2</v>
      </c>
      <c r="N78" s="60">
        <f>(letterprices23[[#This Row],[Price (£)]]-F77)/F77</f>
        <v>5.1282051282051183E-2</v>
      </c>
      <c r="O78" s="60">
        <f>(letterprices23[[#This Row],[Price (£)]]-F78)/F78</f>
        <v>0</v>
      </c>
      <c r="P78" s="60"/>
      <c r="Q78" s="60"/>
    </row>
    <row r="79" spans="1:17">
      <c r="A79" s="21">
        <v>42458</v>
      </c>
      <c r="B79" s="1" t="s">
        <v>84</v>
      </c>
      <c r="C79" s="1" t="s">
        <v>35</v>
      </c>
      <c r="D79" s="1" t="s">
        <v>45</v>
      </c>
      <c r="E79" s="1" t="s">
        <v>34</v>
      </c>
      <c r="F79" s="4">
        <v>0.86</v>
      </c>
      <c r="G79" s="4">
        <f>F72</f>
        <v>0.63</v>
      </c>
      <c r="H79" s="1">
        <f>letterprices23[[#This Row],[Price (£)]]-letterprices23[[#This Row],[2009 value]]</f>
        <v>0.22999999999999998</v>
      </c>
      <c r="I79" s="60">
        <f>(letterprices23[[#This Row],[Workings]]/letterprices23[[#This Row],[2009 value]])</f>
        <v>0.36507936507936506</v>
      </c>
      <c r="J79" s="60">
        <f>(letterprices23[[#This Row],[Price (£)]]-F73)/F73</f>
        <v>0.4098360655737705</v>
      </c>
      <c r="K79" s="60">
        <f>(letterprices23[[#This Row],[Price (£)]]-F74)/F74</f>
        <v>0.34374999999999994</v>
      </c>
      <c r="L79" s="60">
        <f>(letterprices23[[#This Row],[Price (£)]]-F75)/F75</f>
        <v>0.22857142857142862</v>
      </c>
      <c r="M79" s="60">
        <f>(letterprices23[[#This Row],[Price (£)]]-F76)/F76</f>
        <v>0.11688311688311684</v>
      </c>
      <c r="N79" s="60">
        <f>(letterprices23[[#This Row],[Price (£)]]-F77)/F77</f>
        <v>0.10256410256410251</v>
      </c>
      <c r="O79" s="60">
        <f>(letterprices23[[#This Row],[Price (£)]]-F78)/F78</f>
        <v>4.8780487804878092E-2</v>
      </c>
      <c r="P79" s="60">
        <f>(letterprices23[[#This Row],[Price (£)]]-F79)/F79</f>
        <v>0</v>
      </c>
      <c r="Q79" s="60"/>
    </row>
    <row r="80" spans="1:17">
      <c r="A80" s="21">
        <v>42821</v>
      </c>
      <c r="B80" s="1" t="s">
        <v>84</v>
      </c>
      <c r="C80" s="1" t="s">
        <v>35</v>
      </c>
      <c r="D80" s="1" t="s">
        <v>45</v>
      </c>
      <c r="E80" s="1" t="s">
        <v>34</v>
      </c>
      <c r="F80" s="4">
        <v>0.86</v>
      </c>
      <c r="G80" s="4">
        <f>F72</f>
        <v>0.63</v>
      </c>
      <c r="H80" s="33">
        <f>letterprices23[[#This Row],[Price (£)]]-letterprices23[[#This Row],[2009 value]]</f>
        <v>0.22999999999999998</v>
      </c>
      <c r="I80" s="60">
        <f>(letterprices23[[#This Row],[Workings]]/letterprices23[[#This Row],[2009 value]])</f>
        <v>0.36507936507936506</v>
      </c>
      <c r="J80" s="60">
        <f>(letterprices23[[#This Row],[Price (£)]]-F73)/F73</f>
        <v>0.4098360655737705</v>
      </c>
      <c r="K80" s="60">
        <f>(letterprices23[[#This Row],[Price (£)]]-F74)/F74</f>
        <v>0.34374999999999994</v>
      </c>
      <c r="L80" s="60">
        <f>(letterprices23[[#This Row],[Price (£)]]-F75)/F75</f>
        <v>0.22857142857142862</v>
      </c>
      <c r="M80" s="60">
        <f>(letterprices23[[#This Row],[Price (£)]]-F76)/F76</f>
        <v>0.11688311688311684</v>
      </c>
      <c r="N80" s="60">
        <f>(letterprices23[[#This Row],[Price (£)]]-F77)/F77</f>
        <v>0.10256410256410251</v>
      </c>
      <c r="O80" s="60">
        <f>(letterprices23[[#This Row],[Price (£)]]-F78)/F78</f>
        <v>4.8780487804878092E-2</v>
      </c>
      <c r="P80" s="60">
        <f>(letterprices23[[#This Row],[Price (£)]]-F79)/F79</f>
        <v>0</v>
      </c>
      <c r="Q80" s="60">
        <f>(letterprices23[[#This Row],[Price (£)]]-F80)/F80</f>
        <v>0</v>
      </c>
    </row>
    <row r="81" spans="1:17">
      <c r="A81" s="21">
        <v>43185</v>
      </c>
      <c r="B81" s="1" t="s">
        <v>84</v>
      </c>
      <c r="C81" s="1" t="s">
        <v>35</v>
      </c>
      <c r="D81" s="1" t="s">
        <v>45</v>
      </c>
      <c r="E81" s="1" t="s">
        <v>34</v>
      </c>
      <c r="F81" s="4">
        <v>0.89</v>
      </c>
      <c r="G81" s="4">
        <f>G72</f>
        <v>0.63</v>
      </c>
      <c r="H81" s="33">
        <f>letterprices23[[#This Row],[Price (£)]]-letterprices23[[#This Row],[2009 value]]</f>
        <v>0.26</v>
      </c>
      <c r="I81" s="60">
        <f>(letterprices23[[#This Row],[Workings]]/letterprices23[[#This Row],[2009 value]])</f>
        <v>0.41269841269841273</v>
      </c>
      <c r="J81" s="60">
        <f>(letterprices23[[#This Row],[Price (£)]]-F73)/F73</f>
        <v>0.45901639344262302</v>
      </c>
      <c r="K81" s="60">
        <f>(letterprices23[[#This Row],[Price (£)]]-F74)/F74</f>
        <v>0.390625</v>
      </c>
      <c r="L81" s="60">
        <f>(letterprices23[[#This Row],[Price (£)]]-F75)/F75</f>
        <v>0.27142857142857152</v>
      </c>
      <c r="M81" s="60">
        <f>(letterprices23[[#This Row],[Price (£)]]-F76)/F76</f>
        <v>0.15584415584415584</v>
      </c>
      <c r="N81" s="60">
        <f>(letterprices23[[#This Row],[Price (£)]]-F77)/F77</f>
        <v>0.141025641025641</v>
      </c>
      <c r="O81" s="60">
        <f>(letterprices23[[#This Row],[Price (£)]]-F78)/F78</f>
        <v>8.5365853658536661E-2</v>
      </c>
      <c r="P81" s="60">
        <f>(letterprices23[[#This Row],[Price (£)]]-F79)/F79</f>
        <v>3.4883720930232592E-2</v>
      </c>
      <c r="Q81" s="60">
        <f>(letterprices23[[#This Row],[Price (£)]]-F80)/F80</f>
        <v>3.4883720930232592E-2</v>
      </c>
    </row>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O81"/>
  <sheetViews>
    <sheetView topLeftCell="A58" zoomScale="85" zoomScaleNormal="85" workbookViewId="0">
      <selection activeCell="I93" sqref="I93"/>
    </sheetView>
  </sheetViews>
  <sheetFormatPr defaultRowHeight="14.25"/>
  <cols>
    <col min="1" max="1" width="11.46484375" style="1" customWidth="1"/>
    <col min="2" max="2" width="22.59765625" bestFit="1" customWidth="1"/>
    <col min="3" max="3" width="10.796875" bestFit="1" customWidth="1"/>
    <col min="4" max="4" width="7.46484375" bestFit="1" customWidth="1"/>
    <col min="5" max="5" width="8.33203125" customWidth="1"/>
    <col min="6" max="8" width="9.796875" customWidth="1"/>
    <col min="9" max="9" width="9.796875" style="31" customWidth="1"/>
    <col min="10" max="10" width="9.796875" style="70" customWidth="1"/>
    <col min="12" max="12" width="10.19921875" bestFit="1" customWidth="1"/>
  </cols>
  <sheetData>
    <row r="1" spans="1:15" s="8" customFormat="1">
      <c r="A1" s="9" t="s">
        <v>25</v>
      </c>
      <c r="B1" s="9" t="s">
        <v>43</v>
      </c>
      <c r="C1" s="9" t="s">
        <v>36</v>
      </c>
      <c r="D1" s="9" t="s">
        <v>49</v>
      </c>
      <c r="E1" s="9" t="s">
        <v>50</v>
      </c>
      <c r="F1" s="9" t="s">
        <v>357</v>
      </c>
      <c r="G1" s="34" t="s">
        <v>372</v>
      </c>
      <c r="H1" s="34" t="s">
        <v>91</v>
      </c>
      <c r="I1" s="35" t="s">
        <v>90</v>
      </c>
      <c r="J1" s="67" t="s">
        <v>404</v>
      </c>
      <c r="K1" s="8" t="s">
        <v>82</v>
      </c>
    </row>
    <row r="2" spans="1:15" s="8" customFormat="1">
      <c r="A2" s="41">
        <v>39909</v>
      </c>
      <c r="B2" s="1" t="s">
        <v>1</v>
      </c>
      <c r="C2" s="1" t="s">
        <v>44</v>
      </c>
      <c r="D2" s="1" t="s">
        <v>48</v>
      </c>
      <c r="E2" s="1" t="s">
        <v>47</v>
      </c>
      <c r="F2" s="3">
        <v>2.58</v>
      </c>
      <c r="G2" s="3">
        <f>F2</f>
        <v>2.58</v>
      </c>
      <c r="H2" s="3">
        <f>Table4[[#This Row],[Price (pounds)]]-Table4[[#This Row],[2009 value]]</f>
        <v>0</v>
      </c>
      <c r="I2" s="39">
        <f>(Table4[[#This Row],[Workings]]/Table4[[#This Row],[2009 value]])*100</f>
        <v>0</v>
      </c>
      <c r="J2" s="68">
        <v>1</v>
      </c>
    </row>
    <row r="3" spans="1:15">
      <c r="A3" s="42">
        <v>40274</v>
      </c>
      <c r="B3" s="1" t="s">
        <v>1</v>
      </c>
      <c r="C3" s="1" t="s">
        <v>44</v>
      </c>
      <c r="D3" s="1" t="s">
        <v>48</v>
      </c>
      <c r="E3" s="1" t="s">
        <v>47</v>
      </c>
      <c r="F3" s="4">
        <v>2.6</v>
      </c>
      <c r="G3" s="4">
        <f>F2</f>
        <v>2.58</v>
      </c>
      <c r="H3" s="4">
        <f>Table4[[#This Row],[Price (pounds)]]-Table4[[#This Row],[2009 value]]</f>
        <v>2.0000000000000018E-2</v>
      </c>
      <c r="I3" s="6">
        <f>(Table4[[#This Row],[Workings]]/Table4[[#This Row],[2009 value]])*100</f>
        <v>0.77519379844961311</v>
      </c>
      <c r="J3" s="69">
        <v>1</v>
      </c>
      <c r="K3" s="2"/>
      <c r="M3" s="2"/>
      <c r="N3" s="2"/>
      <c r="O3" s="2"/>
    </row>
    <row r="4" spans="1:15">
      <c r="A4" s="41">
        <v>40637</v>
      </c>
      <c r="B4" s="1" t="s">
        <v>1</v>
      </c>
      <c r="C4" s="1" t="s">
        <v>44</v>
      </c>
      <c r="D4" s="1" t="s">
        <v>48</v>
      </c>
      <c r="E4" s="1" t="s">
        <v>47</v>
      </c>
      <c r="F4" s="4">
        <v>2.79</v>
      </c>
      <c r="G4" s="4">
        <f>F2</f>
        <v>2.58</v>
      </c>
      <c r="H4" s="4">
        <f>Table4[[#This Row],[Price (pounds)]]-Table4[[#This Row],[2009 value]]</f>
        <v>0.20999999999999996</v>
      </c>
      <c r="I4" s="6">
        <f>(Table4[[#This Row],[Workings]]/Table4[[#This Row],[2009 value]])*100</f>
        <v>8.1395348837209287</v>
      </c>
      <c r="J4" s="69">
        <v>1</v>
      </c>
      <c r="K4" s="2"/>
      <c r="M4" s="2"/>
      <c r="N4" s="2"/>
      <c r="O4" s="2"/>
    </row>
    <row r="5" spans="1:15">
      <c r="A5" s="42">
        <v>41029</v>
      </c>
      <c r="B5" t="s">
        <v>1</v>
      </c>
      <c r="C5" t="s">
        <v>44</v>
      </c>
      <c r="D5" t="s">
        <v>48</v>
      </c>
      <c r="E5" t="s">
        <v>47</v>
      </c>
      <c r="F5" s="10">
        <v>3.13</v>
      </c>
      <c r="G5" s="10">
        <f>F2</f>
        <v>2.58</v>
      </c>
      <c r="H5" s="10">
        <f>Table4[[#This Row],[Price (pounds)]]-Table4[[#This Row],[2009 value]]</f>
        <v>0.54999999999999982</v>
      </c>
      <c r="I5" s="31">
        <f>(Table4[[#This Row],[Workings]]/Table4[[#This Row],[2009 value]])*100</f>
        <v>21.317829457364333</v>
      </c>
      <c r="J5" s="70" t="s">
        <v>405</v>
      </c>
      <c r="K5" s="1"/>
      <c r="M5" s="1"/>
      <c r="N5" s="1"/>
      <c r="O5" s="1"/>
    </row>
    <row r="6" spans="1:15">
      <c r="A6" s="41">
        <v>41365</v>
      </c>
      <c r="B6" s="1" t="s">
        <v>1</v>
      </c>
      <c r="C6" s="1" t="s">
        <v>44</v>
      </c>
      <c r="D6" s="1" t="s">
        <v>48</v>
      </c>
      <c r="E6" s="1" t="s">
        <v>47</v>
      </c>
      <c r="F6" s="4">
        <v>3.21</v>
      </c>
      <c r="G6" s="4">
        <f>F2</f>
        <v>2.58</v>
      </c>
      <c r="H6" s="4">
        <f>Table4[[#This Row],[Price (pounds)]]-Table4[[#This Row],[2009 value]]</f>
        <v>0.62999999999999989</v>
      </c>
      <c r="I6" s="6">
        <f>(Table4[[#This Row],[Workings]]/Table4[[#This Row],[2009 value]])*100</f>
        <v>24.418604651162788</v>
      </c>
      <c r="J6" s="69" t="s">
        <v>405</v>
      </c>
      <c r="K6" s="1"/>
      <c r="M6" s="1"/>
      <c r="N6" s="1"/>
      <c r="O6" s="3"/>
    </row>
    <row r="7" spans="1:15">
      <c r="A7" s="45">
        <v>41549</v>
      </c>
      <c r="B7" s="1" t="s">
        <v>1</v>
      </c>
      <c r="C7" s="1" t="s">
        <v>44</v>
      </c>
      <c r="D7" s="1" t="s">
        <v>48</v>
      </c>
      <c r="E7" s="1" t="s">
        <v>47</v>
      </c>
      <c r="F7" s="10">
        <v>3.42</v>
      </c>
      <c r="G7" s="4">
        <f>F2</f>
        <v>2.58</v>
      </c>
      <c r="H7" s="4">
        <f>Table4[[#This Row],[Price (pounds)]]-Table4[[#This Row],[2009 value]]</f>
        <v>0.83999999999999986</v>
      </c>
      <c r="I7" s="6">
        <f>(Table4[[#This Row],[Workings]]/Table4[[#This Row],[2009 value]])*100</f>
        <v>32.558139534883715</v>
      </c>
      <c r="J7" s="69" t="s">
        <v>405</v>
      </c>
      <c r="K7" s="1"/>
    </row>
    <row r="8" spans="1:15">
      <c r="A8" s="44">
        <v>41729</v>
      </c>
      <c r="B8" s="1" t="s">
        <v>1</v>
      </c>
      <c r="C8" s="1" t="s">
        <v>44</v>
      </c>
      <c r="D8" s="1" t="s">
        <v>48</v>
      </c>
      <c r="E8" s="1" t="s">
        <v>47</v>
      </c>
      <c r="F8" s="4">
        <v>3.37</v>
      </c>
      <c r="G8" s="4">
        <f>F2</f>
        <v>2.58</v>
      </c>
      <c r="H8" s="4">
        <f>Table4[[#This Row],[Price (pounds)]]-Table4[[#This Row],[2009 value]]</f>
        <v>0.79</v>
      </c>
      <c r="I8" s="6">
        <f>(Table4[[#This Row],[Workings]]/Table4[[#This Row],[2009 value]])*100</f>
        <v>30.620155038759687</v>
      </c>
      <c r="J8" s="69" t="s">
        <v>405</v>
      </c>
      <c r="K8" s="1"/>
      <c r="M8" s="1"/>
      <c r="N8" s="1"/>
      <c r="O8" s="3"/>
    </row>
    <row r="9" spans="1:15">
      <c r="A9" s="45">
        <v>41914</v>
      </c>
      <c r="B9" s="1" t="s">
        <v>1</v>
      </c>
      <c r="C9" s="1" t="s">
        <v>44</v>
      </c>
      <c r="D9" s="1" t="s">
        <v>48</v>
      </c>
      <c r="E9" s="1" t="s">
        <v>47</v>
      </c>
      <c r="F9" s="4">
        <v>3.37</v>
      </c>
      <c r="G9" s="4">
        <f>F8</f>
        <v>3.37</v>
      </c>
      <c r="H9" s="4">
        <f>Table4[[#This Row],[Price (pounds)]]-Table4[[#This Row],[2009 value]]</f>
        <v>0</v>
      </c>
      <c r="I9" s="6">
        <f>(Table4[[#This Row],[Workings]]/Table4[[#This Row],[2009 value]])*100</f>
        <v>0</v>
      </c>
      <c r="J9" s="69" t="s">
        <v>405</v>
      </c>
      <c r="K9" s="1"/>
      <c r="M9" s="1"/>
      <c r="N9" s="1"/>
      <c r="O9" s="3"/>
    </row>
    <row r="10" spans="1:15">
      <c r="A10" s="41">
        <v>42093</v>
      </c>
      <c r="B10" s="1" t="s">
        <v>1</v>
      </c>
      <c r="C10" s="1" t="s">
        <v>44</v>
      </c>
      <c r="D10" s="1" t="s">
        <v>48</v>
      </c>
      <c r="E10" s="1" t="s">
        <v>47</v>
      </c>
      <c r="F10" s="4">
        <v>3.48</v>
      </c>
      <c r="G10" s="4">
        <f>F2</f>
        <v>2.58</v>
      </c>
      <c r="H10" s="4">
        <f>Table4[[#This Row],[Price (pounds)]]-Table4[[#This Row],[2009 value]]</f>
        <v>0.89999999999999991</v>
      </c>
      <c r="I10" s="6">
        <f>(Table4[[#This Row],[Workings]]/Table4[[#This Row],[2009 value]])*100</f>
        <v>34.883720930232556</v>
      </c>
      <c r="J10" s="69" t="s">
        <v>405</v>
      </c>
      <c r="K10" s="1"/>
      <c r="M10" s="1"/>
      <c r="N10" s="1"/>
      <c r="O10" s="3"/>
    </row>
    <row r="11" spans="1:15">
      <c r="A11" s="42">
        <v>42458</v>
      </c>
      <c r="B11" s="1" t="s">
        <v>1</v>
      </c>
      <c r="C11" s="1" t="s">
        <v>44</v>
      </c>
      <c r="D11" s="1" t="s">
        <v>48</v>
      </c>
      <c r="E11" s="1" t="s">
        <v>47</v>
      </c>
      <c r="F11" s="4">
        <v>3.51</v>
      </c>
      <c r="G11" s="4">
        <f>F2</f>
        <v>2.58</v>
      </c>
      <c r="H11" s="4">
        <f>Table4[[#This Row],[Price (pounds)]]-Table4[[#This Row],[2009 value]]</f>
        <v>0.92999999999999972</v>
      </c>
      <c r="I11" s="6">
        <f>(Table4[[#This Row],[Workings]]/Table4[[#This Row],[2009 value]])*100</f>
        <v>36.046511627906966</v>
      </c>
      <c r="J11" s="69" t="s">
        <v>405</v>
      </c>
      <c r="K11" s="1"/>
      <c r="L11" s="1"/>
      <c r="M11" s="1"/>
      <c r="N11" s="1"/>
      <c r="O11" s="3"/>
    </row>
    <row r="12" spans="1:15">
      <c r="A12" s="41">
        <v>42821</v>
      </c>
      <c r="B12" s="1" t="s">
        <v>1</v>
      </c>
      <c r="C12" s="1" t="s">
        <v>44</v>
      </c>
      <c r="D12" s="1" t="s">
        <v>48</v>
      </c>
      <c r="E12" s="1" t="s">
        <v>47</v>
      </c>
      <c r="F12" s="4">
        <v>3.48</v>
      </c>
      <c r="G12" s="4">
        <f>F2</f>
        <v>2.58</v>
      </c>
      <c r="H12" s="4">
        <f>Table4[[#This Row],[Price (pounds)]]-Table4[[#This Row],[2009 value]]</f>
        <v>0.89999999999999991</v>
      </c>
      <c r="I12" s="6">
        <f>(Table4[[#This Row],[Workings]]/Table4[[#This Row],[2009 value]])*100</f>
        <v>34.883720930232556</v>
      </c>
      <c r="J12" s="69" t="s">
        <v>405</v>
      </c>
      <c r="K12" s="1"/>
      <c r="L12" s="1"/>
      <c r="M12" s="1"/>
      <c r="N12" s="1"/>
      <c r="O12" s="3"/>
    </row>
    <row r="13" spans="1:15">
      <c r="A13" s="42">
        <v>43185</v>
      </c>
      <c r="B13" s="1" t="s">
        <v>1</v>
      </c>
      <c r="C13" s="1" t="s">
        <v>44</v>
      </c>
      <c r="D13" s="1" t="s">
        <v>48</v>
      </c>
      <c r="E13" s="1" t="s">
        <v>47</v>
      </c>
      <c r="F13" s="4">
        <v>3.45</v>
      </c>
      <c r="G13" s="4">
        <f>F2</f>
        <v>2.58</v>
      </c>
      <c r="H13" s="4">
        <f>Table4[[#This Row],[Price (pounds)]]-Table4[[#This Row],[2009 value]]</f>
        <v>0.87000000000000011</v>
      </c>
      <c r="I13" s="6">
        <f>(Table4[[#This Row],[Workings]]/Table4[[#This Row],[2009 value]])*100</f>
        <v>33.720930232558146</v>
      </c>
      <c r="J13" s="69" t="s">
        <v>405</v>
      </c>
      <c r="K13" s="1"/>
      <c r="L13" s="1"/>
      <c r="M13" s="1"/>
      <c r="N13" s="1"/>
      <c r="O13" s="3"/>
    </row>
    <row r="14" spans="1:15">
      <c r="A14" s="41">
        <v>41365</v>
      </c>
      <c r="B14" t="s">
        <v>2</v>
      </c>
      <c r="C14" t="s">
        <v>44</v>
      </c>
      <c r="D14" t="s">
        <v>51</v>
      </c>
      <c r="E14" t="s">
        <v>47</v>
      </c>
      <c r="F14" s="4">
        <v>5.95</v>
      </c>
      <c r="G14" s="4">
        <v>5.95</v>
      </c>
      <c r="H14" s="10">
        <f>Table4[[#This Row],[Price (pounds)]]-Table4[[#This Row],[2009 value]]</f>
        <v>0</v>
      </c>
      <c r="I14" s="31">
        <f>(Table4[[#This Row],[Workings]]/Table4[[#This Row],[2009 value]])*100</f>
        <v>0</v>
      </c>
      <c r="J14" s="70" t="s">
        <v>407</v>
      </c>
      <c r="K14" s="18" t="s">
        <v>80</v>
      </c>
    </row>
    <row r="15" spans="1:15">
      <c r="A15" s="43">
        <v>41549</v>
      </c>
      <c r="B15" t="s">
        <v>2</v>
      </c>
      <c r="C15" t="s">
        <v>44</v>
      </c>
      <c r="D15" t="s">
        <v>51</v>
      </c>
      <c r="E15" t="s">
        <v>47</v>
      </c>
      <c r="F15" s="4">
        <v>6.05</v>
      </c>
      <c r="G15" s="4">
        <v>5.95</v>
      </c>
      <c r="H15" s="10">
        <f>Table4[[#This Row],[Price (pounds)]]-Table4[[#This Row],[2009 value]]</f>
        <v>9.9999999999999645E-2</v>
      </c>
      <c r="I15" s="31">
        <f>(Table4[[#This Row],[Workings]]/Table4[[#This Row],[2009 value]])*100</f>
        <v>1.6806722689075571</v>
      </c>
      <c r="J15" s="70" t="s">
        <v>407</v>
      </c>
      <c r="K15" s="18" t="s">
        <v>87</v>
      </c>
    </row>
    <row r="16" spans="1:15">
      <c r="A16" s="44">
        <v>41729</v>
      </c>
      <c r="B16" t="s">
        <v>2</v>
      </c>
      <c r="C16" t="s">
        <v>44</v>
      </c>
      <c r="D16" t="s">
        <v>51</v>
      </c>
      <c r="E16" t="s">
        <v>47</v>
      </c>
      <c r="F16" s="4">
        <v>6.05</v>
      </c>
      <c r="G16" s="4">
        <v>5.95</v>
      </c>
      <c r="H16" s="10">
        <f>Table4[[#This Row],[Price (pounds)]]-Table4[[#This Row],[2009 value]]</f>
        <v>9.9999999999999645E-2</v>
      </c>
      <c r="I16" s="31">
        <f>(Table4[[#This Row],[Workings]]/Table4[[#This Row],[2009 value]])*100</f>
        <v>1.6806722689075571</v>
      </c>
      <c r="J16" s="70" t="s">
        <v>407</v>
      </c>
      <c r="K16" s="19" t="s">
        <v>81</v>
      </c>
    </row>
    <row r="17" spans="1:11">
      <c r="A17" s="45">
        <v>41914</v>
      </c>
      <c r="B17" t="s">
        <v>2</v>
      </c>
      <c r="C17" t="s">
        <v>44</v>
      </c>
      <c r="D17" t="s">
        <v>51</v>
      </c>
      <c r="E17" t="s">
        <v>47</v>
      </c>
      <c r="F17" s="4">
        <v>5.95</v>
      </c>
      <c r="G17" s="4">
        <v>5.95</v>
      </c>
      <c r="H17" s="10">
        <f>Table4[[#This Row],[Price (pounds)]]-Table4[[#This Row],[2009 value]]</f>
        <v>0</v>
      </c>
      <c r="I17" s="31">
        <f>(Table4[[#This Row],[Workings]]/Table4[[#This Row],[2009 value]])*100</f>
        <v>0</v>
      </c>
      <c r="J17" s="70" t="s">
        <v>407</v>
      </c>
    </row>
    <row r="18" spans="1:11">
      <c r="A18" s="41">
        <v>42093</v>
      </c>
      <c r="B18" t="s">
        <v>2</v>
      </c>
      <c r="C18" t="s">
        <v>44</v>
      </c>
      <c r="D18" t="s">
        <v>51</v>
      </c>
      <c r="E18" t="s">
        <v>47</v>
      </c>
      <c r="F18" s="4">
        <v>5.95</v>
      </c>
      <c r="G18" s="4">
        <v>5.95</v>
      </c>
      <c r="H18" s="10">
        <f>Table4[[#This Row],[Price (pounds)]]-Table4[[#This Row],[2009 value]]</f>
        <v>0</v>
      </c>
      <c r="I18" s="31">
        <f>(Table4[[#This Row],[Workings]]/Table4[[#This Row],[2009 value]])*100</f>
        <v>0</v>
      </c>
      <c r="J18" s="70" t="s">
        <v>407</v>
      </c>
    </row>
    <row r="19" spans="1:11">
      <c r="A19" s="42">
        <v>42458</v>
      </c>
      <c r="B19" t="s">
        <v>2</v>
      </c>
      <c r="C19" t="s">
        <v>44</v>
      </c>
      <c r="D19" t="s">
        <v>51</v>
      </c>
      <c r="E19" t="s">
        <v>47</v>
      </c>
      <c r="F19" s="4">
        <v>5.98</v>
      </c>
      <c r="G19" s="4">
        <v>5.95</v>
      </c>
      <c r="H19" s="10">
        <f>Table4[[#This Row],[Price (pounds)]]-Table4[[#This Row],[2009 value]]</f>
        <v>3.0000000000000249E-2</v>
      </c>
      <c r="I19" s="31">
        <f>(Table4[[#This Row],[Workings]]/Table4[[#This Row],[2009 value]])*100</f>
        <v>0.50420168067227311</v>
      </c>
      <c r="J19" s="70" t="s">
        <v>407</v>
      </c>
    </row>
    <row r="20" spans="1:11">
      <c r="A20" s="41">
        <v>42821</v>
      </c>
      <c r="B20" t="s">
        <v>2</v>
      </c>
      <c r="C20" t="s">
        <v>44</v>
      </c>
      <c r="D20" t="s">
        <v>51</v>
      </c>
      <c r="E20" t="s">
        <v>47</v>
      </c>
      <c r="F20" s="4">
        <v>5.84</v>
      </c>
      <c r="G20" s="4">
        <v>5.95</v>
      </c>
      <c r="H20" s="10">
        <f>Table4[[#This Row],[Price (pounds)]]-Table4[[#This Row],[2009 value]]</f>
        <v>-0.11000000000000032</v>
      </c>
      <c r="I20" s="31">
        <f>(Table4[[#This Row],[Workings]]/Table4[[#This Row],[2009 value]])*100</f>
        <v>-1.8487394957983245</v>
      </c>
      <c r="J20" s="70" t="s">
        <v>407</v>
      </c>
    </row>
    <row r="21" spans="1:11">
      <c r="A21" s="42">
        <v>43185</v>
      </c>
      <c r="B21" t="s">
        <v>2</v>
      </c>
      <c r="C21" t="s">
        <v>44</v>
      </c>
      <c r="D21" t="s">
        <v>51</v>
      </c>
      <c r="E21" t="s">
        <v>47</v>
      </c>
      <c r="F21" s="4">
        <v>5.75</v>
      </c>
      <c r="G21" s="4">
        <v>5.95</v>
      </c>
      <c r="H21" s="10">
        <f>Table4[[#This Row],[Price (pounds)]]-Table4[[#This Row],[2009 value]]</f>
        <v>-0.20000000000000018</v>
      </c>
      <c r="I21" s="31">
        <f>(Table4[[#This Row],[Workings]]/Table4[[#This Row],[2009 value]])*100</f>
        <v>-3.3613445378151288</v>
      </c>
      <c r="J21" s="70" t="s">
        <v>407</v>
      </c>
    </row>
    <row r="22" spans="1:11">
      <c r="A22" s="41">
        <v>39909</v>
      </c>
      <c r="B22" t="s">
        <v>3</v>
      </c>
      <c r="C22" t="s">
        <v>44</v>
      </c>
      <c r="D22" t="s">
        <v>48</v>
      </c>
      <c r="E22" t="s">
        <v>52</v>
      </c>
      <c r="F22" s="4">
        <v>6.73</v>
      </c>
      <c r="G22" s="3">
        <f>Table4[[#This Row],[Price (pounds)]]</f>
        <v>6.73</v>
      </c>
      <c r="H22" s="3">
        <f>Table4[[#This Row],[Price (pounds)]]-Table4[[#This Row],[2009 value]]</f>
        <v>0</v>
      </c>
      <c r="I22" s="39">
        <f>(Table4[[#This Row],[Workings]]/Table4[[#This Row],[2009 value]])*100</f>
        <v>0</v>
      </c>
      <c r="J22" s="68" t="s">
        <v>409</v>
      </c>
    </row>
    <row r="23" spans="1:11">
      <c r="A23" s="42">
        <v>40274</v>
      </c>
      <c r="B23" t="s">
        <v>3</v>
      </c>
      <c r="C23" t="s">
        <v>44</v>
      </c>
      <c r="D23" t="s">
        <v>48</v>
      </c>
      <c r="E23" t="s">
        <v>52</v>
      </c>
      <c r="F23" s="4">
        <v>6.57</v>
      </c>
      <c r="G23" s="3">
        <f>F22</f>
        <v>6.73</v>
      </c>
      <c r="H23" s="3">
        <f>Table4[[#This Row],[Price (pounds)]]-Table4[[#This Row],[2009 value]]</f>
        <v>-0.16000000000000014</v>
      </c>
      <c r="I23" s="39">
        <f>(Table4[[#This Row],[Workings]]/Table4[[#This Row],[2009 value]])*100</f>
        <v>-2.377414561664192</v>
      </c>
      <c r="J23" s="68" t="s">
        <v>409</v>
      </c>
    </row>
    <row r="24" spans="1:11">
      <c r="A24" s="41">
        <v>40637</v>
      </c>
      <c r="B24" t="s">
        <v>3</v>
      </c>
      <c r="C24" t="s">
        <v>44</v>
      </c>
      <c r="D24" t="s">
        <v>48</v>
      </c>
      <c r="E24" t="s">
        <v>52</v>
      </c>
      <c r="F24" s="4">
        <v>6.88</v>
      </c>
      <c r="G24" s="10">
        <f>F22</f>
        <v>6.73</v>
      </c>
      <c r="H24" s="10">
        <f>Table4[[#This Row],[Price (pounds)]]-Table4[[#This Row],[2009 value]]</f>
        <v>0.14999999999999947</v>
      </c>
      <c r="I24" s="31">
        <f>(Table4[[#This Row],[Workings]]/Table4[[#This Row],[2009 value]])*100</f>
        <v>2.2288261515601704</v>
      </c>
      <c r="J24" s="70" t="s">
        <v>409</v>
      </c>
    </row>
    <row r="25" spans="1:11">
      <c r="A25" s="42">
        <v>41029</v>
      </c>
      <c r="B25" t="s">
        <v>3</v>
      </c>
      <c r="C25" t="s">
        <v>44</v>
      </c>
      <c r="D25" t="s">
        <v>48</v>
      </c>
      <c r="E25" t="s">
        <v>52</v>
      </c>
      <c r="F25" s="4">
        <v>7.65</v>
      </c>
      <c r="G25" s="10">
        <f>F22</f>
        <v>6.73</v>
      </c>
      <c r="H25" s="10">
        <f>Table4[[#This Row],[Price (pounds)]]-Table4[[#This Row],[2009 value]]</f>
        <v>0.91999999999999993</v>
      </c>
      <c r="I25" s="31">
        <f>(Table4[[#This Row],[Workings]]/Table4[[#This Row],[2009 value]])*100</f>
        <v>13.670133729569093</v>
      </c>
      <c r="J25" s="70" t="s">
        <v>409</v>
      </c>
    </row>
    <row r="26" spans="1:11">
      <c r="A26" s="41">
        <v>41365</v>
      </c>
      <c r="B26" t="s">
        <v>3</v>
      </c>
      <c r="C26" t="s">
        <v>44</v>
      </c>
      <c r="D26" t="s">
        <v>48</v>
      </c>
      <c r="E26" t="s">
        <v>52</v>
      </c>
      <c r="F26" s="4">
        <v>7.21</v>
      </c>
      <c r="G26" s="10">
        <f>F22</f>
        <v>6.73</v>
      </c>
      <c r="H26" s="10">
        <f>Table4[[#This Row],[Price (pounds)]]-Table4[[#This Row],[2009 value]]</f>
        <v>0.47999999999999954</v>
      </c>
      <c r="I26" s="31">
        <f>(Table4[[#This Row],[Workings]]/Table4[[#This Row],[2009 value]])*100</f>
        <v>7.132243684992563</v>
      </c>
      <c r="J26" s="70" t="s">
        <v>409</v>
      </c>
    </row>
    <row r="27" spans="1:11">
      <c r="A27" s="43">
        <v>41549</v>
      </c>
      <c r="B27" t="s">
        <v>3</v>
      </c>
      <c r="C27" t="s">
        <v>44</v>
      </c>
      <c r="D27" t="s">
        <v>48</v>
      </c>
      <c r="E27" t="s">
        <v>52</v>
      </c>
      <c r="F27" s="4">
        <v>5.83</v>
      </c>
      <c r="G27" s="10">
        <f>F22</f>
        <v>6.73</v>
      </c>
      <c r="H27" s="10">
        <f>Table4[[#This Row],[Price (pounds)]]-Table4[[#This Row],[2009 value]]</f>
        <v>-0.90000000000000036</v>
      </c>
      <c r="I27" s="31">
        <f>(Table4[[#This Row],[Workings]]/Table4[[#This Row],[2009 value]])*100</f>
        <v>-13.372956909361076</v>
      </c>
      <c r="J27" s="70" t="s">
        <v>409</v>
      </c>
      <c r="K27" s="18" t="s">
        <v>87</v>
      </c>
    </row>
    <row r="28" spans="1:11">
      <c r="A28" s="44">
        <v>41729</v>
      </c>
      <c r="B28" t="s">
        <v>3</v>
      </c>
      <c r="C28" t="s">
        <v>44</v>
      </c>
      <c r="D28" t="s">
        <v>48</v>
      </c>
      <c r="E28" t="s">
        <v>52</v>
      </c>
      <c r="F28" s="4">
        <v>5.83</v>
      </c>
      <c r="G28" s="10">
        <f>F22</f>
        <v>6.73</v>
      </c>
      <c r="H28" s="10">
        <f>Table4[[#This Row],[Price (pounds)]]-Table4[[#This Row],[2009 value]]</f>
        <v>-0.90000000000000036</v>
      </c>
      <c r="I28" s="31">
        <f>(Table4[[#This Row],[Workings]]/Table4[[#This Row],[2009 value]])*100</f>
        <v>-13.372956909361076</v>
      </c>
      <c r="J28" s="70" t="s">
        <v>409</v>
      </c>
    </row>
    <row r="29" spans="1:11">
      <c r="A29" s="45">
        <v>41914</v>
      </c>
      <c r="B29" t="s">
        <v>3</v>
      </c>
      <c r="C29" t="s">
        <v>44</v>
      </c>
      <c r="D29" t="s">
        <v>48</v>
      </c>
      <c r="E29" t="s">
        <v>52</v>
      </c>
      <c r="F29" s="4">
        <v>5.74</v>
      </c>
      <c r="G29" s="10">
        <f>F22</f>
        <v>6.73</v>
      </c>
      <c r="H29" s="10">
        <f>Table4[[#This Row],[Price (pounds)]]-Table4[[#This Row],[2009 value]]</f>
        <v>-0.99000000000000021</v>
      </c>
      <c r="I29" s="31">
        <f>(Table4[[#This Row],[Workings]]/Table4[[#This Row],[2009 value]])*100</f>
        <v>-14.71025260029718</v>
      </c>
      <c r="J29" s="70" t="s">
        <v>409</v>
      </c>
    </row>
    <row r="30" spans="1:11">
      <c r="A30" s="41">
        <v>42093</v>
      </c>
      <c r="B30" t="s">
        <v>3</v>
      </c>
      <c r="C30" t="s">
        <v>44</v>
      </c>
      <c r="D30" t="s">
        <v>48</v>
      </c>
      <c r="E30" t="s">
        <v>52</v>
      </c>
      <c r="F30" s="4">
        <v>5.74</v>
      </c>
      <c r="G30" s="10">
        <f>F22</f>
        <v>6.73</v>
      </c>
      <c r="H30" s="10">
        <f>Table4[[#This Row],[Price (pounds)]]-Table4[[#This Row],[2009 value]]</f>
        <v>-0.99000000000000021</v>
      </c>
      <c r="I30" s="31">
        <f>(Table4[[#This Row],[Workings]]/Table4[[#This Row],[2009 value]])*100</f>
        <v>-14.71025260029718</v>
      </c>
      <c r="J30" s="70" t="s">
        <v>409</v>
      </c>
    </row>
    <row r="31" spans="1:11">
      <c r="A31" s="42">
        <v>42458</v>
      </c>
      <c r="B31" t="s">
        <v>3</v>
      </c>
      <c r="C31" t="s">
        <v>44</v>
      </c>
      <c r="D31" t="s">
        <v>48</v>
      </c>
      <c r="E31" t="s">
        <v>52</v>
      </c>
      <c r="F31" s="4">
        <v>5.77</v>
      </c>
      <c r="G31" s="10">
        <f>F22</f>
        <v>6.73</v>
      </c>
      <c r="H31" s="10">
        <f>Table4[[#This Row],[Price (pounds)]]-Table4[[#This Row],[2009 value]]</f>
        <v>-0.96000000000000085</v>
      </c>
      <c r="I31" s="31">
        <f>(Table4[[#This Row],[Workings]]/Table4[[#This Row],[2009 value]])*100</f>
        <v>-14.264487369985151</v>
      </c>
      <c r="J31" s="70" t="s">
        <v>409</v>
      </c>
    </row>
    <row r="32" spans="1:11">
      <c r="A32" s="41">
        <v>42821</v>
      </c>
      <c r="B32" t="s">
        <v>3</v>
      </c>
      <c r="C32" t="s">
        <v>44</v>
      </c>
      <c r="D32" t="s">
        <v>48</v>
      </c>
      <c r="E32" t="s">
        <v>52</v>
      </c>
      <c r="F32" s="4">
        <v>5.63</v>
      </c>
      <c r="G32" s="10">
        <f>F22</f>
        <v>6.73</v>
      </c>
      <c r="H32" s="10">
        <f>Table4[[#This Row],[Price (pounds)]]-Table4[[#This Row],[2009 value]]</f>
        <v>-1.1000000000000005</v>
      </c>
      <c r="I32" s="31">
        <f>(Table4[[#This Row],[Workings]]/Table4[[#This Row],[2009 value]])*100</f>
        <v>-16.344725111441313</v>
      </c>
      <c r="J32" s="70" t="s">
        <v>409</v>
      </c>
    </row>
    <row r="33" spans="1:10">
      <c r="A33" s="42">
        <v>43185</v>
      </c>
      <c r="B33" t="s">
        <v>3</v>
      </c>
      <c r="C33" t="s">
        <v>44</v>
      </c>
      <c r="D33" t="s">
        <v>48</v>
      </c>
      <c r="E33" t="s">
        <v>52</v>
      </c>
      <c r="F33" s="4">
        <v>5.5</v>
      </c>
      <c r="G33" s="10">
        <f>F22</f>
        <v>6.73</v>
      </c>
      <c r="H33" s="10">
        <f>Table4[[#This Row],[Price (pounds)]]-Table4[[#This Row],[2009 value]]</f>
        <v>-1.2300000000000004</v>
      </c>
      <c r="I33" s="31">
        <f>(Table4[[#This Row],[Workings]]/Table4[[#This Row],[2009 value]])*100</f>
        <v>-18.276374442793468</v>
      </c>
      <c r="J33" s="70" t="s">
        <v>409</v>
      </c>
    </row>
    <row r="34" spans="1:10">
      <c r="A34" s="41">
        <v>41365</v>
      </c>
      <c r="B34" t="s">
        <v>4</v>
      </c>
      <c r="C34" t="s">
        <v>44</v>
      </c>
      <c r="D34" t="s">
        <v>51</v>
      </c>
      <c r="E34" t="s">
        <v>52</v>
      </c>
      <c r="F34" s="4">
        <v>9.3699999999999992</v>
      </c>
      <c r="G34" s="4">
        <v>9.3699999999999992</v>
      </c>
      <c r="H34" s="10">
        <f>Table4[[#This Row],[Price (pounds)]]-Table4[[#This Row],[2009 value]]</f>
        <v>0</v>
      </c>
      <c r="I34" s="31">
        <f>(Table4[[#This Row],[Workings]]/Table4[[#This Row],[2009 value]])*100</f>
        <v>0</v>
      </c>
      <c r="J34" s="70" t="s">
        <v>411</v>
      </c>
    </row>
    <row r="35" spans="1:10">
      <c r="A35" s="43">
        <v>41549</v>
      </c>
      <c r="B35" t="s">
        <v>4</v>
      </c>
      <c r="C35" t="s">
        <v>44</v>
      </c>
      <c r="D35" t="s">
        <v>51</v>
      </c>
      <c r="E35" t="s">
        <v>52</v>
      </c>
      <c r="F35" s="4">
        <v>9.52</v>
      </c>
      <c r="G35" s="4">
        <v>9.3699999999999992</v>
      </c>
      <c r="H35" s="10">
        <f>Table4[[#This Row],[Price (pounds)]]-Table4[[#This Row],[2009 value]]</f>
        <v>0.15000000000000036</v>
      </c>
      <c r="I35" s="31">
        <f>(Table4[[#This Row],[Workings]]/Table4[[#This Row],[2009 value]])*100</f>
        <v>1.6008537886873038</v>
      </c>
      <c r="J35" s="70" t="s">
        <v>411</v>
      </c>
    </row>
    <row r="36" spans="1:10">
      <c r="A36" s="44">
        <v>41729</v>
      </c>
      <c r="B36" t="s">
        <v>4</v>
      </c>
      <c r="C36" t="s">
        <v>44</v>
      </c>
      <c r="D36" t="s">
        <v>51</v>
      </c>
      <c r="E36" t="s">
        <v>52</v>
      </c>
      <c r="F36" s="4">
        <v>9.52</v>
      </c>
      <c r="G36" s="4">
        <v>9.3699999999999992</v>
      </c>
      <c r="H36" s="10">
        <f>Table4[[#This Row],[Price (pounds)]]-Table4[[#This Row],[2009 value]]</f>
        <v>0.15000000000000036</v>
      </c>
      <c r="I36" s="31">
        <f>(Table4[[#This Row],[Workings]]/Table4[[#This Row],[2009 value]])*100</f>
        <v>1.6008537886873038</v>
      </c>
      <c r="J36" s="70" t="s">
        <v>411</v>
      </c>
    </row>
    <row r="37" spans="1:10">
      <c r="A37" s="45">
        <v>41914</v>
      </c>
      <c r="B37" t="s">
        <v>4</v>
      </c>
      <c r="C37" t="s">
        <v>44</v>
      </c>
      <c r="D37" t="s">
        <v>51</v>
      </c>
      <c r="E37" t="s">
        <v>52</v>
      </c>
      <c r="F37" s="4">
        <v>9.3699999999999992</v>
      </c>
      <c r="G37" s="4">
        <v>9.3699999999999992</v>
      </c>
      <c r="H37" s="10">
        <f>Table4[[#This Row],[Price (pounds)]]-Table4[[#This Row],[2009 value]]</f>
        <v>0</v>
      </c>
      <c r="I37" s="31">
        <f>(Table4[[#This Row],[Workings]]/Table4[[#This Row],[2009 value]])*100</f>
        <v>0</v>
      </c>
      <c r="J37" s="70" t="s">
        <v>411</v>
      </c>
    </row>
    <row r="38" spans="1:10">
      <c r="A38" s="41">
        <v>42093</v>
      </c>
      <c r="B38" t="s">
        <v>4</v>
      </c>
      <c r="C38" t="s">
        <v>44</v>
      </c>
      <c r="D38" t="s">
        <v>51</v>
      </c>
      <c r="E38" t="s">
        <v>52</v>
      </c>
      <c r="F38" s="4">
        <v>9.3699999999999992</v>
      </c>
      <c r="G38" s="4">
        <v>9.3699999999999992</v>
      </c>
      <c r="H38" s="10">
        <f>Table4[[#This Row],[Price (pounds)]]-Table4[[#This Row],[2009 value]]</f>
        <v>0</v>
      </c>
      <c r="I38" s="31">
        <f>(Table4[[#This Row],[Workings]]/Table4[[#This Row],[2009 value]])*100</f>
        <v>0</v>
      </c>
      <c r="J38" s="70" t="s">
        <v>411</v>
      </c>
    </row>
    <row r="39" spans="1:10">
      <c r="A39" s="42">
        <v>42458</v>
      </c>
      <c r="B39" t="s">
        <v>4</v>
      </c>
      <c r="C39" t="s">
        <v>44</v>
      </c>
      <c r="D39" t="s">
        <v>51</v>
      </c>
      <c r="E39" t="s">
        <v>52</v>
      </c>
      <c r="F39" s="4">
        <v>9.3800000000000008</v>
      </c>
      <c r="G39" s="4">
        <v>9.3699999999999992</v>
      </c>
      <c r="H39" s="10">
        <f>Table4[[#This Row],[Price (pounds)]]-Table4[[#This Row],[2009 value]]</f>
        <v>1.0000000000001563E-2</v>
      </c>
      <c r="I39" s="31">
        <f>(Table4[[#This Row],[Workings]]/Table4[[#This Row],[2009 value]])*100</f>
        <v>0.10672358591250335</v>
      </c>
      <c r="J39" s="70" t="s">
        <v>411</v>
      </c>
    </row>
    <row r="40" spans="1:10">
      <c r="A40" s="41">
        <v>42821</v>
      </c>
      <c r="B40" t="s">
        <v>4</v>
      </c>
      <c r="C40" t="s">
        <v>44</v>
      </c>
      <c r="D40" t="s">
        <v>51</v>
      </c>
      <c r="E40" t="s">
        <v>52</v>
      </c>
      <c r="F40" s="4">
        <v>9.17</v>
      </c>
      <c r="G40" s="4">
        <v>9.3699999999999992</v>
      </c>
      <c r="H40" s="10">
        <f>Table4[[#This Row],[Price (pounds)]]-Table4[[#This Row],[2009 value]]</f>
        <v>-0.19999999999999929</v>
      </c>
      <c r="I40" s="31">
        <f>(Table4[[#This Row],[Workings]]/Table4[[#This Row],[2009 value]])*100</f>
        <v>-2.1344717182497259</v>
      </c>
      <c r="J40" s="70" t="s">
        <v>411</v>
      </c>
    </row>
    <row r="41" spans="1:10">
      <c r="A41" s="42">
        <v>43185</v>
      </c>
      <c r="B41" t="s">
        <v>4</v>
      </c>
      <c r="C41" t="s">
        <v>44</v>
      </c>
      <c r="D41" t="s">
        <v>51</v>
      </c>
      <c r="E41" t="s">
        <v>52</v>
      </c>
      <c r="F41" s="4">
        <v>8.9499999999999993</v>
      </c>
      <c r="G41" s="4">
        <v>9.3699999999999992</v>
      </c>
      <c r="H41" s="10">
        <f>Table4[[#This Row],[Price (pounds)]]-Table4[[#This Row],[2009 value]]</f>
        <v>-0.41999999999999993</v>
      </c>
      <c r="I41" s="31">
        <f>(Table4[[#This Row],[Workings]]/Table4[[#This Row],[2009 value]])*100</f>
        <v>-4.4823906083244394</v>
      </c>
      <c r="J41" s="70" t="s">
        <v>411</v>
      </c>
    </row>
    <row r="42" spans="1:10">
      <c r="A42" s="41">
        <v>39909</v>
      </c>
      <c r="B42" t="s">
        <v>5</v>
      </c>
      <c r="C42" t="s">
        <v>45</v>
      </c>
      <c r="D42" t="s">
        <v>48</v>
      </c>
      <c r="E42" t="s">
        <v>47</v>
      </c>
      <c r="F42" s="4">
        <v>2.1800000000000002</v>
      </c>
      <c r="G42" s="3">
        <f>Table4[[#This Row],[Price (pounds)]]</f>
        <v>2.1800000000000002</v>
      </c>
      <c r="H42" s="3">
        <f>Table4[[#This Row],[Price (pounds)]]-Table4[[#This Row],[2009 value]]</f>
        <v>0</v>
      </c>
      <c r="I42" s="39">
        <f>(Table4[[#This Row],[Workings]]/Table4[[#This Row],[2009 value]])*100</f>
        <v>0</v>
      </c>
      <c r="J42" s="68" t="s">
        <v>406</v>
      </c>
    </row>
    <row r="43" spans="1:10">
      <c r="A43" s="42">
        <v>40274</v>
      </c>
      <c r="B43" t="s">
        <v>5</v>
      </c>
      <c r="C43" t="s">
        <v>45</v>
      </c>
      <c r="D43" t="s">
        <v>48</v>
      </c>
      <c r="E43" t="s">
        <v>47</v>
      </c>
      <c r="F43" s="4">
        <v>2.2400000000000002</v>
      </c>
      <c r="G43" s="3">
        <f>F42</f>
        <v>2.1800000000000002</v>
      </c>
      <c r="H43" s="3">
        <f>Table4[[#This Row],[Price (pounds)]]-Table4[[#This Row],[2009 value]]</f>
        <v>6.0000000000000053E-2</v>
      </c>
      <c r="I43" s="39">
        <f>(Table4[[#This Row],[Workings]]/Table4[[#This Row],[2009 value]])*100</f>
        <v>2.7522935779816535</v>
      </c>
      <c r="J43" s="68" t="s">
        <v>406</v>
      </c>
    </row>
    <row r="44" spans="1:10">
      <c r="A44" s="41">
        <v>40637</v>
      </c>
      <c r="B44" t="s">
        <v>5</v>
      </c>
      <c r="C44" t="s">
        <v>45</v>
      </c>
      <c r="D44" t="s">
        <v>48</v>
      </c>
      <c r="E44" t="s">
        <v>47</v>
      </c>
      <c r="F44" s="4">
        <v>2.42</v>
      </c>
      <c r="G44" s="10">
        <f>F42</f>
        <v>2.1800000000000002</v>
      </c>
      <c r="H44" s="10">
        <f>Table4[[#This Row],[Price (pounds)]]-Table4[[#This Row],[2009 value]]</f>
        <v>0.23999999999999977</v>
      </c>
      <c r="I44" s="31">
        <f>(Table4[[#This Row],[Workings]]/Table4[[#This Row],[2009 value]])*100</f>
        <v>11.009174311926593</v>
      </c>
      <c r="J44" s="70" t="s">
        <v>406</v>
      </c>
    </row>
    <row r="45" spans="1:10">
      <c r="A45" s="42">
        <v>41029</v>
      </c>
      <c r="B45" t="s">
        <v>5</v>
      </c>
      <c r="C45" t="s">
        <v>45</v>
      </c>
      <c r="D45" t="s">
        <v>48</v>
      </c>
      <c r="E45" t="s">
        <v>47</v>
      </c>
      <c r="F45" s="4">
        <v>2.56</v>
      </c>
      <c r="G45" s="10">
        <f>F42</f>
        <v>2.1800000000000002</v>
      </c>
      <c r="H45" s="10">
        <f>Table4[[#This Row],[Price (pounds)]]-Table4[[#This Row],[2009 value]]</f>
        <v>0.37999999999999989</v>
      </c>
      <c r="I45" s="31">
        <f>(Table4[[#This Row],[Workings]]/Table4[[#This Row],[2009 value]])*100</f>
        <v>17.431192660550451</v>
      </c>
      <c r="J45" s="70" t="s">
        <v>406</v>
      </c>
    </row>
    <row r="46" spans="1:10">
      <c r="A46" s="41">
        <v>41365</v>
      </c>
      <c r="B46" t="s">
        <v>5</v>
      </c>
      <c r="C46" t="s">
        <v>45</v>
      </c>
      <c r="D46" t="s">
        <v>48</v>
      </c>
      <c r="E46" t="s">
        <v>47</v>
      </c>
      <c r="F46" s="4">
        <v>2.74</v>
      </c>
      <c r="G46" s="10">
        <f>F42</f>
        <v>2.1800000000000002</v>
      </c>
      <c r="H46" s="10">
        <f>Table4[[#This Row],[Price (pounds)]]-Table4[[#This Row],[2009 value]]</f>
        <v>0.56000000000000005</v>
      </c>
      <c r="I46" s="31">
        <f>(Table4[[#This Row],[Workings]]/Table4[[#This Row],[2009 value]])*100</f>
        <v>25.688073394495415</v>
      </c>
      <c r="J46" s="70" t="s">
        <v>406</v>
      </c>
    </row>
    <row r="47" spans="1:10">
      <c r="A47" s="43">
        <v>41549</v>
      </c>
      <c r="B47" t="s">
        <v>5</v>
      </c>
      <c r="C47" t="s">
        <v>45</v>
      </c>
      <c r="D47" t="s">
        <v>48</v>
      </c>
      <c r="E47" t="s">
        <v>47</v>
      </c>
      <c r="F47" s="4">
        <v>3</v>
      </c>
      <c r="G47" s="10">
        <f>F42</f>
        <v>2.1800000000000002</v>
      </c>
      <c r="H47" s="10">
        <f>Table4[[#This Row],[Price (pounds)]]-Table4[[#This Row],[2009 value]]</f>
        <v>0.81999999999999984</v>
      </c>
      <c r="I47" s="31">
        <f>(Table4[[#This Row],[Workings]]/Table4[[#This Row],[2009 value]])*100</f>
        <v>37.614678899082563</v>
      </c>
      <c r="J47" s="70" t="s">
        <v>406</v>
      </c>
    </row>
    <row r="48" spans="1:10">
      <c r="A48" s="44">
        <v>41729</v>
      </c>
      <c r="B48" t="s">
        <v>5</v>
      </c>
      <c r="C48" t="s">
        <v>45</v>
      </c>
      <c r="D48" t="s">
        <v>48</v>
      </c>
      <c r="E48" t="s">
        <v>47</v>
      </c>
      <c r="F48" s="4">
        <v>3</v>
      </c>
      <c r="G48" s="10">
        <f>F42</f>
        <v>2.1800000000000002</v>
      </c>
      <c r="H48" s="10">
        <f>Table4[[#This Row],[Price (pounds)]]-Table4[[#This Row],[2009 value]]</f>
        <v>0.81999999999999984</v>
      </c>
      <c r="I48" s="31">
        <f>(Table4[[#This Row],[Workings]]/Table4[[#This Row],[2009 value]])*100</f>
        <v>37.614678899082563</v>
      </c>
      <c r="J48" s="70" t="s">
        <v>406</v>
      </c>
    </row>
    <row r="49" spans="1:11">
      <c r="A49" s="45">
        <v>41914</v>
      </c>
      <c r="B49" t="s">
        <v>5</v>
      </c>
      <c r="C49" t="s">
        <v>45</v>
      </c>
      <c r="D49" t="s">
        <v>48</v>
      </c>
      <c r="E49" t="s">
        <v>47</v>
      </c>
      <c r="F49" s="4">
        <v>2.95</v>
      </c>
      <c r="G49" s="10">
        <f>F42</f>
        <v>2.1800000000000002</v>
      </c>
      <c r="H49" s="10">
        <f>Table4[[#This Row],[Price (pounds)]]-Table4[[#This Row],[2009 value]]</f>
        <v>0.77</v>
      </c>
      <c r="I49" s="31">
        <f>(Table4[[#This Row],[Workings]]/Table4[[#This Row],[2009 value]])*100</f>
        <v>35.321100917431195</v>
      </c>
      <c r="J49" s="70" t="s">
        <v>406</v>
      </c>
    </row>
    <row r="50" spans="1:11">
      <c r="A50" s="41">
        <v>42093</v>
      </c>
      <c r="B50" t="s">
        <v>5</v>
      </c>
      <c r="C50" t="s">
        <v>45</v>
      </c>
      <c r="D50" t="s">
        <v>48</v>
      </c>
      <c r="E50" t="s">
        <v>47</v>
      </c>
      <c r="F50" s="4">
        <v>2.95</v>
      </c>
      <c r="G50" s="10">
        <f>F42</f>
        <v>2.1800000000000002</v>
      </c>
      <c r="H50" s="10">
        <f>Table4[[#This Row],[Price (pounds)]]-Table4[[#This Row],[2009 value]]</f>
        <v>0.77</v>
      </c>
      <c r="I50" s="31">
        <f>(Table4[[#This Row],[Workings]]/Table4[[#This Row],[2009 value]])*100</f>
        <v>35.321100917431195</v>
      </c>
      <c r="J50" s="70" t="s">
        <v>406</v>
      </c>
    </row>
    <row r="51" spans="1:11">
      <c r="A51" s="42">
        <v>42458</v>
      </c>
      <c r="B51" t="s">
        <v>5</v>
      </c>
      <c r="C51" t="s">
        <v>45</v>
      </c>
      <c r="D51" t="s">
        <v>48</v>
      </c>
      <c r="E51" t="s">
        <v>47</v>
      </c>
      <c r="F51" s="4">
        <v>2.99</v>
      </c>
      <c r="G51" s="10">
        <f>F42</f>
        <v>2.1800000000000002</v>
      </c>
      <c r="H51" s="10">
        <f>Table4[[#This Row],[Price (pounds)]]-Table4[[#This Row],[2009 value]]</f>
        <v>0.81</v>
      </c>
      <c r="I51" s="31">
        <f>(Table4[[#This Row],[Workings]]/Table4[[#This Row],[2009 value]])*100</f>
        <v>37.155963302752291</v>
      </c>
      <c r="J51" s="70" t="s">
        <v>406</v>
      </c>
    </row>
    <row r="52" spans="1:11">
      <c r="A52" s="41">
        <v>42821</v>
      </c>
      <c r="B52" t="s">
        <v>5</v>
      </c>
      <c r="C52" t="s">
        <v>45</v>
      </c>
      <c r="D52" t="s">
        <v>48</v>
      </c>
      <c r="E52" t="s">
        <v>47</v>
      </c>
      <c r="F52" s="4">
        <v>2.97</v>
      </c>
      <c r="G52" s="10">
        <f>F42</f>
        <v>2.1800000000000002</v>
      </c>
      <c r="H52" s="10">
        <f>Table4[[#This Row],[Price (pounds)]]-Table4[[#This Row],[2009 value]]</f>
        <v>0.79</v>
      </c>
      <c r="I52" s="31">
        <f>(Table4[[#This Row],[Workings]]/Table4[[#This Row],[2009 value]])*100</f>
        <v>36.238532110091739</v>
      </c>
      <c r="J52" s="70" t="s">
        <v>406</v>
      </c>
    </row>
    <row r="53" spans="1:11">
      <c r="A53" s="42">
        <v>43185</v>
      </c>
      <c r="B53" t="s">
        <v>5</v>
      </c>
      <c r="C53" t="s">
        <v>45</v>
      </c>
      <c r="D53" t="s">
        <v>48</v>
      </c>
      <c r="E53" t="s">
        <v>47</v>
      </c>
      <c r="F53" s="4">
        <v>2.95</v>
      </c>
      <c r="G53" s="10">
        <f>F42</f>
        <v>2.1800000000000002</v>
      </c>
      <c r="H53" s="10">
        <f>Table4[[#This Row],[Price (pounds)]]-Table4[[#This Row],[2009 value]]</f>
        <v>0.77</v>
      </c>
      <c r="I53" s="31">
        <f>(Table4[[#This Row],[Workings]]/Table4[[#This Row],[2009 value]])*100</f>
        <v>35.321100917431195</v>
      </c>
      <c r="J53" s="70" t="s">
        <v>406</v>
      </c>
    </row>
    <row r="54" spans="1:11">
      <c r="A54" s="41">
        <v>41365</v>
      </c>
      <c r="B54" t="s">
        <v>6</v>
      </c>
      <c r="C54" t="s">
        <v>45</v>
      </c>
      <c r="D54" t="s">
        <v>51</v>
      </c>
      <c r="E54" t="s">
        <v>47</v>
      </c>
      <c r="F54" s="4">
        <v>5.48</v>
      </c>
      <c r="G54" s="4">
        <v>5.48</v>
      </c>
      <c r="H54" s="10">
        <f>Table4[[#This Row],[Price (pounds)]]-Table4[[#This Row],[2009 value]]</f>
        <v>0</v>
      </c>
      <c r="I54" s="31">
        <f>(Table4[[#This Row],[Workings]]/Table4[[#This Row],[2009 value]])*100</f>
        <v>0</v>
      </c>
      <c r="J54" s="70" t="s">
        <v>408</v>
      </c>
      <c r="K54" s="18" t="s">
        <v>80</v>
      </c>
    </row>
    <row r="55" spans="1:11">
      <c r="A55" s="43">
        <v>41549</v>
      </c>
      <c r="B55" t="s">
        <v>6</v>
      </c>
      <c r="C55" t="s">
        <v>45</v>
      </c>
      <c r="D55" t="s">
        <v>51</v>
      </c>
      <c r="E55" t="s">
        <v>47</v>
      </c>
      <c r="F55" s="4">
        <v>5.56</v>
      </c>
      <c r="G55" s="4">
        <v>5.48</v>
      </c>
      <c r="H55" s="10">
        <f>Table4[[#This Row],[Price (pounds)]]-Table4[[#This Row],[2009 value]]</f>
        <v>7.9999999999999183E-2</v>
      </c>
      <c r="I55" s="31">
        <f>(Table4[[#This Row],[Workings]]/Table4[[#This Row],[2009 value]])*100</f>
        <v>1.4598540145985253</v>
      </c>
      <c r="J55" s="70" t="s">
        <v>408</v>
      </c>
      <c r="K55" s="18" t="s">
        <v>87</v>
      </c>
    </row>
    <row r="56" spans="1:11">
      <c r="A56" s="44">
        <v>41729</v>
      </c>
      <c r="B56" t="s">
        <v>6</v>
      </c>
      <c r="C56" t="s">
        <v>45</v>
      </c>
      <c r="D56" t="s">
        <v>51</v>
      </c>
      <c r="E56" t="s">
        <v>47</v>
      </c>
      <c r="F56" s="4">
        <v>5.56</v>
      </c>
      <c r="G56" s="4">
        <v>5.48</v>
      </c>
      <c r="H56" s="10">
        <f>Table4[[#This Row],[Price (pounds)]]-Table4[[#This Row],[2009 value]]</f>
        <v>7.9999999999999183E-2</v>
      </c>
      <c r="I56" s="31">
        <f>(Table4[[#This Row],[Workings]]/Table4[[#This Row],[2009 value]])*100</f>
        <v>1.4598540145985253</v>
      </c>
      <c r="J56" s="70" t="s">
        <v>408</v>
      </c>
      <c r="K56" s="19" t="s">
        <v>81</v>
      </c>
    </row>
    <row r="57" spans="1:11">
      <c r="A57" s="45">
        <v>41914</v>
      </c>
      <c r="B57" t="s">
        <v>6</v>
      </c>
      <c r="C57" t="s">
        <v>45</v>
      </c>
      <c r="D57" t="s">
        <v>51</v>
      </c>
      <c r="E57" t="s">
        <v>47</v>
      </c>
      <c r="F57" s="4">
        <v>5.48</v>
      </c>
      <c r="G57" s="4">
        <v>5.48</v>
      </c>
      <c r="H57" s="10">
        <f>Table4[[#This Row],[Price (pounds)]]-Table4[[#This Row],[2009 value]]</f>
        <v>0</v>
      </c>
      <c r="I57" s="31">
        <f>(Table4[[#This Row],[Workings]]/Table4[[#This Row],[2009 value]])*100</f>
        <v>0</v>
      </c>
      <c r="J57" s="70" t="s">
        <v>408</v>
      </c>
    </row>
    <row r="58" spans="1:11">
      <c r="A58" s="41">
        <v>42093</v>
      </c>
      <c r="B58" t="s">
        <v>6</v>
      </c>
      <c r="C58" t="s">
        <v>45</v>
      </c>
      <c r="D58" t="s">
        <v>51</v>
      </c>
      <c r="E58" t="s">
        <v>47</v>
      </c>
      <c r="F58" s="4">
        <v>5.15</v>
      </c>
      <c r="G58" s="4">
        <v>5.48</v>
      </c>
      <c r="H58" s="10">
        <f>Table4[[#This Row],[Price (pounds)]]-Table4[[#This Row],[2009 value]]</f>
        <v>-0.33000000000000007</v>
      </c>
      <c r="I58" s="31">
        <f>(Table4[[#This Row],[Workings]]/Table4[[#This Row],[2009 value]])*100</f>
        <v>-6.0218978102189791</v>
      </c>
      <c r="J58" s="70" t="s">
        <v>408</v>
      </c>
    </row>
    <row r="59" spans="1:11">
      <c r="A59" s="42">
        <v>42458</v>
      </c>
      <c r="B59" t="s">
        <v>6</v>
      </c>
      <c r="C59" t="s">
        <v>45</v>
      </c>
      <c r="D59" t="s">
        <v>51</v>
      </c>
      <c r="E59" t="s">
        <v>47</v>
      </c>
      <c r="F59" s="4">
        <v>5.19</v>
      </c>
      <c r="G59" s="4">
        <v>5.48</v>
      </c>
      <c r="H59" s="10">
        <f>Table4[[#This Row],[Price (pounds)]]-Table4[[#This Row],[2009 value]]</f>
        <v>-0.29000000000000004</v>
      </c>
      <c r="I59" s="31">
        <f>(Table4[[#This Row],[Workings]]/Table4[[#This Row],[2009 value]])*100</f>
        <v>-5.2919708029197086</v>
      </c>
      <c r="J59" s="70" t="s">
        <v>408</v>
      </c>
    </row>
    <row r="60" spans="1:11">
      <c r="A60" s="41">
        <v>42821</v>
      </c>
      <c r="B60" t="s">
        <v>6</v>
      </c>
      <c r="C60" t="s">
        <v>45</v>
      </c>
      <c r="D60" t="s">
        <v>51</v>
      </c>
      <c r="E60" t="s">
        <v>47</v>
      </c>
      <c r="F60" s="4">
        <v>5.12</v>
      </c>
      <c r="G60" s="4">
        <v>5.48</v>
      </c>
      <c r="H60" s="10">
        <f>Table4[[#This Row],[Price (pounds)]]-Table4[[#This Row],[2009 value]]</f>
        <v>-0.36000000000000032</v>
      </c>
      <c r="I60" s="31">
        <f>(Table4[[#This Row],[Workings]]/Table4[[#This Row],[2009 value]])*100</f>
        <v>-6.5693430656934364</v>
      </c>
      <c r="J60" s="70" t="s">
        <v>408</v>
      </c>
    </row>
    <row r="61" spans="1:11">
      <c r="A61" s="42">
        <v>43185</v>
      </c>
      <c r="B61" t="s">
        <v>6</v>
      </c>
      <c r="C61" t="s">
        <v>45</v>
      </c>
      <c r="D61" t="s">
        <v>51</v>
      </c>
      <c r="E61" t="s">
        <v>47</v>
      </c>
      <c r="F61" s="4">
        <v>5.05</v>
      </c>
      <c r="G61" s="4">
        <v>5.48</v>
      </c>
      <c r="H61" s="10">
        <f>Table4[[#This Row],[Price (pounds)]]-Table4[[#This Row],[2009 value]]</f>
        <v>-0.4300000000000006</v>
      </c>
      <c r="I61" s="31">
        <f>(Table4[[#This Row],[Workings]]/Table4[[#This Row],[2009 value]])*100</f>
        <v>-7.8467153284671634</v>
      </c>
      <c r="J61" s="70" t="s">
        <v>408</v>
      </c>
    </row>
    <row r="62" spans="1:11">
      <c r="A62" s="41">
        <v>39909</v>
      </c>
      <c r="B62" t="s">
        <v>7</v>
      </c>
      <c r="C62" t="s">
        <v>45</v>
      </c>
      <c r="D62" t="s">
        <v>48</v>
      </c>
      <c r="E62" t="s">
        <v>52</v>
      </c>
      <c r="F62" s="4">
        <v>5.4</v>
      </c>
      <c r="G62" s="3">
        <f>Table4[[#This Row],[Price (pounds)]]</f>
        <v>5.4</v>
      </c>
      <c r="H62" s="3">
        <f>Table4[[#This Row],[Price (pounds)]]-Table4[[#This Row],[2009 value]]</f>
        <v>0</v>
      </c>
      <c r="I62" s="39">
        <f>(Table4[[#This Row],[Workings]]/Table4[[#This Row],[2009 value]])*100</f>
        <v>0</v>
      </c>
      <c r="J62" s="68" t="s">
        <v>410</v>
      </c>
    </row>
    <row r="63" spans="1:11">
      <c r="A63" s="42">
        <v>40274</v>
      </c>
      <c r="B63" t="s">
        <v>7</v>
      </c>
      <c r="C63" t="s">
        <v>45</v>
      </c>
      <c r="D63" t="s">
        <v>48</v>
      </c>
      <c r="E63" t="s">
        <v>52</v>
      </c>
      <c r="F63" s="4">
        <v>5.22</v>
      </c>
      <c r="G63" s="3">
        <f>F62</f>
        <v>5.4</v>
      </c>
      <c r="H63" s="3">
        <f>Table4[[#This Row],[Price (pounds)]]-Table4[[#This Row],[2009 value]]</f>
        <v>-0.1800000000000006</v>
      </c>
      <c r="I63" s="39">
        <f>(Table4[[#This Row],[Workings]]/Table4[[#This Row],[2009 value]])*100</f>
        <v>-3.3333333333333446</v>
      </c>
      <c r="J63" s="68" t="s">
        <v>410</v>
      </c>
    </row>
    <row r="64" spans="1:11">
      <c r="A64" s="41">
        <v>40637</v>
      </c>
      <c r="B64" t="s">
        <v>7</v>
      </c>
      <c r="C64" t="s">
        <v>45</v>
      </c>
      <c r="D64" t="s">
        <v>48</v>
      </c>
      <c r="E64" t="s">
        <v>52</v>
      </c>
      <c r="F64" s="4">
        <v>5.0199999999999996</v>
      </c>
      <c r="G64" s="10">
        <f>F62</f>
        <v>5.4</v>
      </c>
      <c r="H64" s="10">
        <f>Table4[[#This Row],[Price (pounds)]]-Table4[[#This Row],[2009 value]]</f>
        <v>-0.38000000000000078</v>
      </c>
      <c r="I64" s="31">
        <f>(Table4[[#This Row],[Workings]]/Table4[[#This Row],[2009 value]])*100</f>
        <v>-7.0370370370370514</v>
      </c>
      <c r="J64" s="70" t="s">
        <v>410</v>
      </c>
    </row>
    <row r="65" spans="1:11">
      <c r="A65" s="42">
        <v>41029</v>
      </c>
      <c r="B65" t="s">
        <v>7</v>
      </c>
      <c r="C65" t="s">
        <v>45</v>
      </c>
      <c r="D65" t="s">
        <v>48</v>
      </c>
      <c r="E65" t="s">
        <v>52</v>
      </c>
      <c r="F65" s="4">
        <v>5.83</v>
      </c>
      <c r="G65" s="10">
        <f>F62</f>
        <v>5.4</v>
      </c>
      <c r="H65" s="10">
        <f>Table4[[#This Row],[Price (pounds)]]-Table4[[#This Row],[2009 value]]</f>
        <v>0.42999999999999972</v>
      </c>
      <c r="I65" s="31">
        <f>(Table4[[#This Row],[Workings]]/Table4[[#This Row],[2009 value]])*100</f>
        <v>7.9629629629629575</v>
      </c>
      <c r="J65" s="70" t="s">
        <v>410</v>
      </c>
    </row>
    <row r="66" spans="1:11">
      <c r="A66" s="41">
        <v>41365</v>
      </c>
      <c r="B66" t="s">
        <v>7</v>
      </c>
      <c r="C66" t="s">
        <v>45</v>
      </c>
      <c r="D66" t="s">
        <v>48</v>
      </c>
      <c r="E66" t="s">
        <v>52</v>
      </c>
      <c r="F66" s="4">
        <v>5.9</v>
      </c>
      <c r="G66" s="10">
        <f>F62</f>
        <v>5.4</v>
      </c>
      <c r="H66" s="10">
        <f>Table4[[#This Row],[Price (pounds)]]-Table4[[#This Row],[2009 value]]</f>
        <v>0.5</v>
      </c>
      <c r="I66" s="31">
        <f>(Table4[[#This Row],[Workings]]/Table4[[#This Row],[2009 value]])*100</f>
        <v>9.2592592592592595</v>
      </c>
      <c r="J66" s="70" t="s">
        <v>410</v>
      </c>
    </row>
    <row r="67" spans="1:11">
      <c r="A67" s="43">
        <v>41549</v>
      </c>
      <c r="B67" t="s">
        <v>7</v>
      </c>
      <c r="C67" t="s">
        <v>45</v>
      </c>
      <c r="D67" t="s">
        <v>48</v>
      </c>
      <c r="E67" t="s">
        <v>52</v>
      </c>
      <c r="F67" s="4">
        <v>4.07</v>
      </c>
      <c r="G67" s="10">
        <f>F62</f>
        <v>5.4</v>
      </c>
      <c r="H67" s="10">
        <f>Table4[[#This Row],[Price (pounds)]]-Table4[[#This Row],[2009 value]]</f>
        <v>-1.33</v>
      </c>
      <c r="I67" s="31">
        <f>(Table4[[#This Row],[Workings]]/Table4[[#This Row],[2009 value]])*100</f>
        <v>-24.62962962962963</v>
      </c>
      <c r="J67" s="70" t="s">
        <v>410</v>
      </c>
      <c r="K67" s="18"/>
    </row>
    <row r="68" spans="1:11">
      <c r="A68" s="44">
        <v>41729</v>
      </c>
      <c r="B68" t="s">
        <v>7</v>
      </c>
      <c r="C68" t="s">
        <v>45</v>
      </c>
      <c r="D68" t="s">
        <v>48</v>
      </c>
      <c r="E68" t="s">
        <v>52</v>
      </c>
      <c r="F68" s="4">
        <v>4.07</v>
      </c>
      <c r="G68" s="10">
        <f>F62</f>
        <v>5.4</v>
      </c>
      <c r="H68" s="10">
        <f>Table4[[#This Row],[Price (pounds)]]-Table4[[#This Row],[2009 value]]</f>
        <v>-1.33</v>
      </c>
      <c r="I68" s="31">
        <f>(Table4[[#This Row],[Workings]]/Table4[[#This Row],[2009 value]])*100</f>
        <v>-24.62962962962963</v>
      </c>
      <c r="J68" s="70" t="s">
        <v>410</v>
      </c>
    </row>
    <row r="69" spans="1:11">
      <c r="A69" s="45">
        <v>41914</v>
      </c>
      <c r="B69" t="s">
        <v>7</v>
      </c>
      <c r="C69" t="s">
        <v>45</v>
      </c>
      <c r="D69" t="s">
        <v>48</v>
      </c>
      <c r="E69" t="s">
        <v>52</v>
      </c>
      <c r="F69" s="4">
        <v>2.95</v>
      </c>
      <c r="G69" s="10">
        <f>F62</f>
        <v>5.4</v>
      </c>
      <c r="H69" s="10">
        <f>Table4[[#This Row],[Price (pounds)]]-Table4[[#This Row],[2009 value]]</f>
        <v>-2.4500000000000002</v>
      </c>
      <c r="I69" s="31">
        <f>(Table4[[#This Row],[Workings]]/Table4[[#This Row],[2009 value]])*100</f>
        <v>-45.370370370370374</v>
      </c>
      <c r="J69" s="70" t="s">
        <v>410</v>
      </c>
    </row>
    <row r="70" spans="1:11">
      <c r="A70" s="41">
        <v>42093</v>
      </c>
      <c r="B70" t="s">
        <v>7</v>
      </c>
      <c r="C70" t="s">
        <v>45</v>
      </c>
      <c r="D70" t="s">
        <v>48</v>
      </c>
      <c r="E70" t="s">
        <v>52</v>
      </c>
      <c r="F70" s="4">
        <v>2.95</v>
      </c>
      <c r="G70" s="10">
        <f>F62</f>
        <v>5.4</v>
      </c>
      <c r="H70" s="10">
        <f>Table4[[#This Row],[Price (pounds)]]-Table4[[#This Row],[2009 value]]</f>
        <v>-2.4500000000000002</v>
      </c>
      <c r="I70" s="31">
        <f>(Table4[[#This Row],[Workings]]/Table4[[#This Row],[2009 value]])*100</f>
        <v>-45.370370370370374</v>
      </c>
      <c r="J70" s="70" t="s">
        <v>410</v>
      </c>
    </row>
    <row r="71" spans="1:11">
      <c r="A71" s="42">
        <v>42458</v>
      </c>
      <c r="B71" t="s">
        <v>7</v>
      </c>
      <c r="C71" t="s">
        <v>45</v>
      </c>
      <c r="D71" t="s">
        <v>48</v>
      </c>
      <c r="E71" t="s">
        <v>52</v>
      </c>
      <c r="F71" s="4">
        <v>2.99</v>
      </c>
      <c r="G71" s="10">
        <f>F62</f>
        <v>5.4</v>
      </c>
      <c r="H71" s="10">
        <f>Table4[[#This Row],[Price (pounds)]]-Table4[[#This Row],[2009 value]]</f>
        <v>-2.41</v>
      </c>
      <c r="I71" s="31">
        <f>(Table4[[#This Row],[Workings]]/Table4[[#This Row],[2009 value]])*100</f>
        <v>-44.629629629629633</v>
      </c>
      <c r="J71" s="70" t="s">
        <v>410</v>
      </c>
    </row>
    <row r="72" spans="1:11">
      <c r="A72" s="41">
        <v>42821</v>
      </c>
      <c r="B72" t="s">
        <v>7</v>
      </c>
      <c r="C72" t="s">
        <v>45</v>
      </c>
      <c r="D72" t="s">
        <v>48</v>
      </c>
      <c r="E72" t="s">
        <v>52</v>
      </c>
      <c r="F72" s="4">
        <v>2.97</v>
      </c>
      <c r="G72" s="10">
        <f>F62</f>
        <v>5.4</v>
      </c>
      <c r="H72" s="10">
        <f>Table4[[#This Row],[Price (pounds)]]-Table4[[#This Row],[2009 value]]</f>
        <v>-2.4300000000000002</v>
      </c>
      <c r="I72" s="31">
        <f>(Table4[[#This Row],[Workings]]/Table4[[#This Row],[2009 value]])*100</f>
        <v>-45</v>
      </c>
      <c r="J72" s="70" t="s">
        <v>410</v>
      </c>
    </row>
    <row r="73" spans="1:11">
      <c r="A73" s="42">
        <v>43185</v>
      </c>
      <c r="B73" t="s">
        <v>7</v>
      </c>
      <c r="C73" t="s">
        <v>45</v>
      </c>
      <c r="D73" t="s">
        <v>48</v>
      </c>
      <c r="E73" t="s">
        <v>52</v>
      </c>
      <c r="F73" s="4">
        <v>2.95</v>
      </c>
      <c r="G73" s="10">
        <f>F62</f>
        <v>5.4</v>
      </c>
      <c r="H73" s="10">
        <f>Table4[[#This Row],[Price (pounds)]]-Table4[[#This Row],[2009 value]]</f>
        <v>-2.4500000000000002</v>
      </c>
      <c r="I73" s="31">
        <f>(Table4[[#This Row],[Workings]]/Table4[[#This Row],[2009 value]])*100</f>
        <v>-45.370370370370374</v>
      </c>
      <c r="J73" s="70" t="s">
        <v>410</v>
      </c>
    </row>
    <row r="74" spans="1:11">
      <c r="A74" s="41">
        <v>41365</v>
      </c>
      <c r="B74" t="s">
        <v>8</v>
      </c>
      <c r="C74" t="s">
        <v>45</v>
      </c>
      <c r="D74" t="s">
        <v>51</v>
      </c>
      <c r="E74" t="s">
        <v>52</v>
      </c>
      <c r="F74" s="4">
        <v>8.43</v>
      </c>
      <c r="G74" s="4">
        <v>8.43</v>
      </c>
      <c r="H74" s="10">
        <f>Table4[[#This Row],[Price (pounds)]]-Table4[[#This Row],[2009 value]]</f>
        <v>0</v>
      </c>
      <c r="I74" s="31">
        <f>(Table4[[#This Row],[Workings]]/Table4[[#This Row],[2009 value]])*100</f>
        <v>0</v>
      </c>
      <c r="J74" s="70" t="s">
        <v>412</v>
      </c>
      <c r="K74" s="18"/>
    </row>
    <row r="75" spans="1:11">
      <c r="A75" s="43">
        <v>41549</v>
      </c>
      <c r="B75" t="s">
        <v>8</v>
      </c>
      <c r="C75" t="s">
        <v>45</v>
      </c>
      <c r="D75" t="s">
        <v>51</v>
      </c>
      <c r="E75" t="s">
        <v>52</v>
      </c>
      <c r="F75" s="4">
        <v>8.56</v>
      </c>
      <c r="G75" s="4">
        <v>8.43</v>
      </c>
      <c r="H75" s="10">
        <f>Table4[[#This Row],[Price (pounds)]]-Table4[[#This Row],[2009 value]]</f>
        <v>0.13000000000000078</v>
      </c>
      <c r="I75" s="31">
        <f>(Table4[[#This Row],[Workings]]/Table4[[#This Row],[2009 value]])*100</f>
        <v>1.5421115065243272</v>
      </c>
      <c r="J75" s="70" t="s">
        <v>412</v>
      </c>
      <c r="K75" s="18"/>
    </row>
    <row r="76" spans="1:11">
      <c r="A76" s="44">
        <v>41729</v>
      </c>
      <c r="B76" t="s">
        <v>8</v>
      </c>
      <c r="C76" t="s">
        <v>45</v>
      </c>
      <c r="D76" t="s">
        <v>51</v>
      </c>
      <c r="E76" t="s">
        <v>52</v>
      </c>
      <c r="F76" s="4">
        <v>8.56</v>
      </c>
      <c r="G76" s="4">
        <v>8.43</v>
      </c>
      <c r="H76" s="10">
        <f>Table4[[#This Row],[Price (pounds)]]-Table4[[#This Row],[2009 value]]</f>
        <v>0.13000000000000078</v>
      </c>
      <c r="I76" s="31">
        <f>(Table4[[#This Row],[Workings]]/Table4[[#This Row],[2009 value]])*100</f>
        <v>1.5421115065243272</v>
      </c>
      <c r="J76" s="70" t="s">
        <v>412</v>
      </c>
      <c r="K76" s="19"/>
    </row>
    <row r="77" spans="1:11">
      <c r="A77" s="45">
        <v>41914</v>
      </c>
      <c r="B77" t="s">
        <v>8</v>
      </c>
      <c r="C77" t="s">
        <v>45</v>
      </c>
      <c r="D77" t="s">
        <v>51</v>
      </c>
      <c r="E77" t="s">
        <v>52</v>
      </c>
      <c r="F77" s="4">
        <v>8.42</v>
      </c>
      <c r="G77" s="4">
        <v>8.43</v>
      </c>
      <c r="H77" s="10">
        <f>Table4[[#This Row],[Price (pounds)]]-Table4[[#This Row],[2009 value]]</f>
        <v>-9.9999999999997868E-3</v>
      </c>
      <c r="I77" s="31">
        <f>(Table4[[#This Row],[Workings]]/Table4[[#This Row],[2009 value]])*100</f>
        <v>-0.11862396204032961</v>
      </c>
      <c r="J77" s="70" t="s">
        <v>412</v>
      </c>
    </row>
    <row r="78" spans="1:11">
      <c r="A78" s="41">
        <v>42093</v>
      </c>
      <c r="B78" t="s">
        <v>8</v>
      </c>
      <c r="C78" t="s">
        <v>45</v>
      </c>
      <c r="D78" t="s">
        <v>51</v>
      </c>
      <c r="E78" t="s">
        <v>52</v>
      </c>
      <c r="F78" s="4">
        <v>5.15</v>
      </c>
      <c r="G78" s="4">
        <v>8.43</v>
      </c>
      <c r="H78" s="10">
        <f>Table4[[#This Row],[Price (pounds)]]-Table4[[#This Row],[2009 value]]</f>
        <v>-3.2799999999999994</v>
      </c>
      <c r="I78" s="31">
        <f>(Table4[[#This Row],[Workings]]/Table4[[#This Row],[2009 value]])*100</f>
        <v>-38.908659549228936</v>
      </c>
      <c r="J78" s="70" t="s">
        <v>412</v>
      </c>
    </row>
    <row r="79" spans="1:11">
      <c r="A79" s="42">
        <v>42458</v>
      </c>
      <c r="B79" t="s">
        <v>8</v>
      </c>
      <c r="C79" t="s">
        <v>45</v>
      </c>
      <c r="D79" t="s">
        <v>51</v>
      </c>
      <c r="E79" t="s">
        <v>52</v>
      </c>
      <c r="F79" s="4">
        <v>5.19</v>
      </c>
      <c r="G79" s="4">
        <v>8.43</v>
      </c>
      <c r="H79" s="10">
        <f>Table4[[#This Row],[Price (pounds)]]-Table4[[#This Row],[2009 value]]</f>
        <v>-3.2399999999999993</v>
      </c>
      <c r="I79" s="31">
        <f>(Table4[[#This Row],[Workings]]/Table4[[#This Row],[2009 value]])*100</f>
        <v>-38.434163701067611</v>
      </c>
      <c r="J79" s="70" t="s">
        <v>412</v>
      </c>
    </row>
    <row r="80" spans="1:11">
      <c r="A80" s="41">
        <v>42821</v>
      </c>
      <c r="B80" t="s">
        <v>8</v>
      </c>
      <c r="C80" t="s">
        <v>45</v>
      </c>
      <c r="D80" t="s">
        <v>51</v>
      </c>
      <c r="E80" t="s">
        <v>52</v>
      </c>
      <c r="F80" s="4">
        <v>5.12</v>
      </c>
      <c r="G80" s="4">
        <v>8.43</v>
      </c>
      <c r="H80" s="10">
        <f>Table4[[#This Row],[Price (pounds)]]-Table4[[#This Row],[2009 value]]</f>
        <v>-3.3099999999999996</v>
      </c>
      <c r="I80" s="31">
        <f>(Table4[[#This Row],[Workings]]/Table4[[#This Row],[2009 value]])*100</f>
        <v>-39.264531435349937</v>
      </c>
      <c r="J80" s="70" t="s">
        <v>412</v>
      </c>
    </row>
    <row r="81" spans="1:10">
      <c r="A81" s="42">
        <v>43185</v>
      </c>
      <c r="B81" t="s">
        <v>8</v>
      </c>
      <c r="C81" t="s">
        <v>45</v>
      </c>
      <c r="D81" t="s">
        <v>51</v>
      </c>
      <c r="E81" t="s">
        <v>52</v>
      </c>
      <c r="F81" s="10">
        <v>5.05</v>
      </c>
      <c r="G81" s="4">
        <v>8.43</v>
      </c>
      <c r="H81" s="10">
        <f>Table4[[#This Row],[Price (pounds)]]-Table4[[#This Row],[2009 value]]</f>
        <v>-3.38</v>
      </c>
      <c r="I81" s="31">
        <f>(Table4[[#This Row],[Workings]]/Table4[[#This Row],[2009 value]])*100</f>
        <v>-40.094899169632264</v>
      </c>
      <c r="J81" s="70" t="s">
        <v>412</v>
      </c>
    </row>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G112"/>
  <sheetViews>
    <sheetView topLeftCell="A79" workbookViewId="0">
      <selection activeCell="L94" sqref="L94"/>
    </sheetView>
  </sheetViews>
  <sheetFormatPr defaultRowHeight="14.25"/>
  <cols>
    <col min="1" max="1" width="10.46484375" style="24" bestFit="1" customWidth="1"/>
    <col min="2" max="2" width="25.265625" bestFit="1" customWidth="1"/>
    <col min="3" max="3" width="37.53125" hidden="1" customWidth="1"/>
    <col min="4" max="4" width="9.73046875" style="48" customWidth="1"/>
    <col min="5" max="5" width="10.19921875" customWidth="1"/>
    <col min="7" max="7" width="9.06640625" style="31"/>
    <col min="8" max="8" width="6.53125" customWidth="1"/>
    <col min="9" max="9" width="8.9296875" customWidth="1"/>
    <col min="10" max="10" width="6.53125" customWidth="1"/>
    <col min="11" max="11" width="8.9296875" customWidth="1"/>
    <col min="12" max="12" width="6.19921875" customWidth="1"/>
    <col min="13" max="13" width="8.9296875" customWidth="1"/>
    <col min="14" max="14" width="9.265625" customWidth="1"/>
    <col min="15" max="15" width="6.53125" customWidth="1"/>
    <col min="16" max="16" width="8.9296875" customWidth="1"/>
    <col min="17" max="17" width="9.265625" customWidth="1"/>
    <col min="18" max="18" width="6.53125" customWidth="1"/>
    <col min="19" max="19" width="8.9296875" customWidth="1"/>
    <col min="20" max="20" width="9.265625" customWidth="1"/>
    <col min="21" max="21" width="6.53125" customWidth="1"/>
    <col min="22" max="22" width="8.9296875" customWidth="1"/>
    <col min="23" max="23" width="6.19921875" customWidth="1"/>
    <col min="24" max="24" width="8.9296875" customWidth="1"/>
    <col min="25" max="25" width="9.265625" customWidth="1"/>
    <col min="26" max="26" width="10.19921875" customWidth="1"/>
  </cols>
  <sheetData>
    <row r="1" spans="1:7">
      <c r="A1" s="20" t="s">
        <v>25</v>
      </c>
      <c r="B1" t="s">
        <v>350</v>
      </c>
      <c r="C1" t="s">
        <v>89</v>
      </c>
      <c r="D1" s="48" t="s">
        <v>358</v>
      </c>
      <c r="E1" t="s">
        <v>92</v>
      </c>
      <c r="F1" t="s">
        <v>91</v>
      </c>
      <c r="G1" s="31" t="s">
        <v>90</v>
      </c>
    </row>
    <row r="2" spans="1:7">
      <c r="A2" s="20">
        <v>39539</v>
      </c>
      <c r="B2" t="s">
        <v>70</v>
      </c>
      <c r="C2" t="str">
        <f>BUSpriceschange[[#This Row],[Year]]&amp;"_"&amp;BUSpriceschange[[#This Row],[Product]]</f>
        <v>39539_Advertising low sort: 2C OCR</v>
      </c>
      <c r="D2" s="48">
        <v>0.22309999999999999</v>
      </c>
      <c r="E2">
        <f>BUSpriceschange[[#This Row],[Price (pence)]]</f>
        <v>0.22309999999999999</v>
      </c>
      <c r="F2">
        <f>BUSpriceschange[[#This Row],[Price (pence)]]-BUSpriceschange[[#This Row],[2007 value]]</f>
        <v>0</v>
      </c>
      <c r="G2" s="31">
        <f>(F2/BUSpriceschange[[#This Row],[2007 value]])*100</f>
        <v>0</v>
      </c>
    </row>
    <row r="3" spans="1:7">
      <c r="A3" s="20">
        <v>39904</v>
      </c>
      <c r="B3" t="s">
        <v>70</v>
      </c>
      <c r="C3" t="str">
        <f>BUSpriceschange[[#This Row],[Year]]&amp;"_"&amp;BUSpriceschange[[#This Row],[Product]]</f>
        <v>39904_Advertising low sort: 2C OCR</v>
      </c>
      <c r="D3" s="48">
        <v>0.22339999999999999</v>
      </c>
      <c r="E3">
        <f>D2</f>
        <v>0.22309999999999999</v>
      </c>
      <c r="F3">
        <f>BUSpriceschange[[#This Row],[Price (pence)]]-BUSpriceschange[[#This Row],[2007 value]]</f>
        <v>2.9999999999999472E-4</v>
      </c>
      <c r="G3" s="31">
        <f>(F3/BUSpriceschange[[#This Row],[2007 value]])*100</f>
        <v>0.13446884805019935</v>
      </c>
    </row>
    <row r="4" spans="1:7">
      <c r="A4" s="20">
        <v>40269</v>
      </c>
      <c r="B4" t="s">
        <v>70</v>
      </c>
      <c r="C4" t="str">
        <f>BUSpriceschange[[#This Row],[Year]]&amp;"_"&amp;BUSpriceschange[[#This Row],[Product]]</f>
        <v>40269_Advertising low sort: 2C OCR</v>
      </c>
      <c r="D4" s="48">
        <v>0.217</v>
      </c>
      <c r="E4">
        <f>D2</f>
        <v>0.22309999999999999</v>
      </c>
      <c r="F4">
        <f>BUSpriceschange[[#This Row],[Price (pence)]]-BUSpriceschange[[#This Row],[2007 value]]</f>
        <v>-6.0999999999999943E-3</v>
      </c>
      <c r="G4" s="31">
        <f>(F4/BUSpriceschange[[#This Row],[2007 value]])*100</f>
        <v>-2.7341999103540986</v>
      </c>
    </row>
    <row r="5" spans="1:7">
      <c r="A5" s="20">
        <v>40634</v>
      </c>
      <c r="B5" t="s">
        <v>70</v>
      </c>
      <c r="C5" t="str">
        <f>BUSpriceschange[[#This Row],[Year]]&amp;"_"&amp;BUSpriceschange[[#This Row],[Product]]</f>
        <v>40634_Advertising low sort: 2C OCR</v>
      </c>
      <c r="D5" s="48">
        <v>0.20860000000000001</v>
      </c>
      <c r="E5">
        <f>D2</f>
        <v>0.22309999999999999</v>
      </c>
      <c r="F5">
        <f>BUSpriceschange[[#This Row],[Price (pence)]]-BUSpriceschange[[#This Row],[2007 value]]</f>
        <v>-1.4499999999999985E-2</v>
      </c>
      <c r="G5" s="31">
        <f>(F5/BUSpriceschange[[#This Row],[2007 value]])*100</f>
        <v>-6.4993276557597426</v>
      </c>
    </row>
    <row r="6" spans="1:7">
      <c r="A6" s="20">
        <v>41000</v>
      </c>
      <c r="B6" t="s">
        <v>70</v>
      </c>
      <c r="C6" t="str">
        <f>BUSpriceschange[[#This Row],[Year]]&amp;"_"&amp;BUSpriceschange[[#This Row],[Product]]</f>
        <v>41000_Advertising low sort: 2C OCR</v>
      </c>
      <c r="D6" s="48">
        <v>0.20760000000000001</v>
      </c>
      <c r="E6">
        <f>D2</f>
        <v>0.22309999999999999</v>
      </c>
      <c r="F6">
        <f>BUSpriceschange[[#This Row],[Price (pence)]]-BUSpriceschange[[#This Row],[2007 value]]</f>
        <v>-1.5499999999999986E-2</v>
      </c>
      <c r="G6" s="31">
        <f>(F6/BUSpriceschange[[#This Row],[2007 value]])*100</f>
        <v>-6.9475571492604153</v>
      </c>
    </row>
    <row r="7" spans="1:7">
      <c r="A7" s="20">
        <v>41365</v>
      </c>
      <c r="B7" t="s">
        <v>70</v>
      </c>
      <c r="C7" t="str">
        <f>BUSpriceschange[[#This Row],[Year]]&amp;"_"&amp;BUSpriceschange[[#This Row],[Product]]</f>
        <v>41365_Advertising low sort: 2C OCR</v>
      </c>
      <c r="D7" s="48">
        <v>0.20480000000000001</v>
      </c>
      <c r="E7">
        <f>D2</f>
        <v>0.22309999999999999</v>
      </c>
      <c r="F7">
        <f>BUSpriceschange[[#This Row],[Price (pence)]]-BUSpriceschange[[#This Row],[2007 value]]</f>
        <v>-1.8299999999999983E-2</v>
      </c>
      <c r="G7" s="31">
        <f>(F7/BUSpriceschange[[#This Row],[2007 value]])*100</f>
        <v>-8.2025997310622962</v>
      </c>
    </row>
    <row r="8" spans="1:7">
      <c r="A8" s="20">
        <v>41579</v>
      </c>
      <c r="B8" t="s">
        <v>70</v>
      </c>
      <c r="C8" t="str">
        <f>BUSpriceschange[[#This Row],[Year]]&amp;"_"&amp;BUSpriceschange[[#This Row],[Product]]</f>
        <v>41579_Advertising low sort: 2C OCR</v>
      </c>
      <c r="D8" s="48">
        <v>0.2016</v>
      </c>
      <c r="E8">
        <f>D2</f>
        <v>0.22309999999999999</v>
      </c>
      <c r="F8">
        <f>BUSpriceschange[[#This Row],[Price (pence)]]-BUSpriceschange[[#This Row],[2007 value]]</f>
        <v>-2.1499999999999991E-2</v>
      </c>
      <c r="G8" s="31">
        <f>(F8/BUSpriceschange[[#This Row],[2007 value]])*100</f>
        <v>-9.6369341102644519</v>
      </c>
    </row>
    <row r="9" spans="1:7">
      <c r="A9" s="20">
        <v>41730</v>
      </c>
      <c r="B9" t="s">
        <v>70</v>
      </c>
      <c r="C9" t="str">
        <f>BUSpriceschange[[#This Row],[Year]]&amp;"_"&amp;BUSpriceschange[[#This Row],[Product]]</f>
        <v>41730_Advertising low sort: 2C OCR</v>
      </c>
      <c r="D9" s="48">
        <v>0.2054</v>
      </c>
      <c r="E9">
        <f>D2</f>
        <v>0.22309999999999999</v>
      </c>
      <c r="F9">
        <f>BUSpriceschange[[#This Row],[Price (pence)]]-BUSpriceschange[[#This Row],[2007 value]]</f>
        <v>-1.7699999999999994E-2</v>
      </c>
      <c r="G9" s="31">
        <f>(F9/BUSpriceschange[[#This Row],[2007 value]])*100</f>
        <v>-7.9336620349618983</v>
      </c>
    </row>
    <row r="10" spans="1:7">
      <c r="A10" s="20">
        <v>42005</v>
      </c>
      <c r="B10" t="s">
        <v>70</v>
      </c>
      <c r="C10" t="str">
        <f>BUSpriceschange[[#This Row],[Year]]&amp;"_"&amp;BUSpriceschange[[#This Row],[Product]]</f>
        <v>42005_Advertising low sort: 2C OCR</v>
      </c>
      <c r="D10" s="48">
        <v>0.2127</v>
      </c>
      <c r="E10">
        <f>D2</f>
        <v>0.22309999999999999</v>
      </c>
      <c r="F10">
        <f>BUSpriceschange[[#This Row],[Price (pence)]]-BUSpriceschange[[#This Row],[2007 value]]</f>
        <v>-1.0399999999999993E-2</v>
      </c>
      <c r="G10" s="31">
        <f>(F10/BUSpriceschange[[#This Row],[2007 value]])*100</f>
        <v>-4.6615867324069891</v>
      </c>
    </row>
    <row r="11" spans="1:7">
      <c r="A11" s="20">
        <v>42370</v>
      </c>
      <c r="B11" t="s">
        <v>70</v>
      </c>
      <c r="C11" t="str">
        <f>BUSpriceschange[[#This Row],[Year]]&amp;"_"&amp;BUSpriceschange[[#This Row],[Product]]</f>
        <v>42370_Advertising low sort: 2C OCR</v>
      </c>
      <c r="D11" s="48">
        <v>0.21390000000000001</v>
      </c>
      <c r="E11">
        <f>D2</f>
        <v>0.22309999999999999</v>
      </c>
      <c r="F11">
        <f>BUSpriceschange[[#This Row],[Price (pence)]]-BUSpriceschange[[#This Row],[2007 value]]</f>
        <v>-9.199999999999986E-3</v>
      </c>
      <c r="G11" s="31">
        <f>(F11/BUSpriceschange[[#This Row],[2007 value]])*100</f>
        <v>-4.1237113402061789</v>
      </c>
    </row>
    <row r="12" spans="1:7">
      <c r="A12" s="20">
        <v>42736</v>
      </c>
      <c r="B12" t="s">
        <v>70</v>
      </c>
      <c r="C12" t="str">
        <f>BUSpriceschange[[#This Row],[Year]]&amp;"_"&amp;BUSpriceschange[[#This Row],[Product]]</f>
        <v>42736_Advertising low sort: 2C OCR</v>
      </c>
      <c r="D12" s="48">
        <v>0.21160000000000001</v>
      </c>
      <c r="E12">
        <f>D2</f>
        <v>0.22309999999999999</v>
      </c>
      <c r="F12">
        <f>BUSpriceschange[[#This Row],[Price (pence)]]-BUSpriceschange[[#This Row],[2007 value]]</f>
        <v>-1.1499999999999982E-2</v>
      </c>
      <c r="G12" s="31">
        <f>(F12/BUSpriceschange[[#This Row],[2007 value]])*100</f>
        <v>-5.1546391752577243</v>
      </c>
    </row>
    <row r="13" spans="1:7">
      <c r="A13" s="20">
        <v>43101</v>
      </c>
      <c r="B13" t="s">
        <v>70</v>
      </c>
      <c r="C13" s="30" t="str">
        <f>BUSpriceschange[[#This Row],[Year]]&amp;"_"&amp;BUSpriceschange[[#This Row],[Product]]</f>
        <v>43101_Advertising low sort: 2C OCR</v>
      </c>
      <c r="D13" s="48">
        <v>0.21290000000000001</v>
      </c>
      <c r="E13">
        <f>D2</f>
        <v>0.22309999999999999</v>
      </c>
      <c r="F13">
        <f>BUSpriceschange[[#This Row],[Price (pence)]]-BUSpriceschange[[#This Row],[2007 value]]</f>
        <v>-1.0199999999999987E-2</v>
      </c>
      <c r="G13" s="31">
        <f>(F13/BUSpriceschange[[#This Row],[2007 value]])*100</f>
        <v>-4.5719408337068526</v>
      </c>
    </row>
    <row r="14" spans="1:7">
      <c r="A14" s="20">
        <v>39539</v>
      </c>
      <c r="B14" t="s">
        <v>347</v>
      </c>
      <c r="C14" t="str">
        <f>BUSpriceschange[[#This Row],[Year]]&amp;"_"&amp;BUSpriceschange[[#This Row],[Product]]</f>
        <v>39539_Advertising low sort: 1C OCR</v>
      </c>
      <c r="D14" s="48">
        <v>0.31869999999999998</v>
      </c>
      <c r="E14">
        <f>BUSpriceschange[[#This Row],[Price (pence)]]</f>
        <v>0.31869999999999998</v>
      </c>
      <c r="F14">
        <f>BUSpriceschange[[#This Row],[Price (pence)]]-BUSpriceschange[[#This Row],[2007 value]]</f>
        <v>0</v>
      </c>
      <c r="G14" s="31">
        <f>(F14/BUSpriceschange[[#This Row],[2007 value]])*100</f>
        <v>0</v>
      </c>
    </row>
    <row r="15" spans="1:7">
      <c r="A15" s="20">
        <v>39904</v>
      </c>
      <c r="B15" t="s">
        <v>347</v>
      </c>
      <c r="C15" t="str">
        <f>BUSpriceschange[[#This Row],[Year]]&amp;"_"&amp;BUSpriceschange[[#This Row],[Product]]</f>
        <v>39904_Advertising low sort: 1C OCR</v>
      </c>
      <c r="D15" s="48">
        <v>0.32100000000000001</v>
      </c>
      <c r="E15">
        <f>D14</f>
        <v>0.31869999999999998</v>
      </c>
      <c r="F15">
        <f>BUSpriceschange[[#This Row],[Price (pence)]]-BUSpriceschange[[#This Row],[2007 value]]</f>
        <v>2.3000000000000242E-3</v>
      </c>
      <c r="G15" s="31">
        <f>(F15/BUSpriceschange[[#This Row],[2007 value]])*100</f>
        <v>0.72168183244431272</v>
      </c>
    </row>
    <row r="16" spans="1:7">
      <c r="A16" s="20">
        <v>40269</v>
      </c>
      <c r="B16" t="s">
        <v>347</v>
      </c>
      <c r="C16" t="str">
        <f>BUSpriceschange[[#This Row],[Year]]&amp;"_"&amp;BUSpriceschange[[#This Row],[Product]]</f>
        <v>40269_Advertising low sort: 1C OCR</v>
      </c>
      <c r="D16" s="48">
        <v>0.31190000000000001</v>
      </c>
      <c r="E16">
        <f>D14</f>
        <v>0.31869999999999998</v>
      </c>
      <c r="F16">
        <f>BUSpriceschange[[#This Row],[Price (pence)]]-BUSpriceschange[[#This Row],[2007 value]]</f>
        <v>-6.7999999999999727E-3</v>
      </c>
      <c r="G16" s="31">
        <f>(F16/BUSpriceschange[[#This Row],[2007 value]])*100</f>
        <v>-2.1336680263570673</v>
      </c>
    </row>
    <row r="17" spans="1:7">
      <c r="A17" s="20">
        <v>40634</v>
      </c>
      <c r="B17" t="s">
        <v>347</v>
      </c>
      <c r="C17" t="str">
        <f>BUSpriceschange[[#This Row],[Year]]&amp;"_"&amp;BUSpriceschange[[#This Row],[Product]]</f>
        <v>40634_Advertising low sort: 1C OCR</v>
      </c>
      <c r="D17" s="48">
        <v>0.33350000000000002</v>
      </c>
      <c r="E17">
        <f>D14</f>
        <v>0.31869999999999998</v>
      </c>
      <c r="F17">
        <f>BUSpriceschange[[#This Row],[Price (pence)]]-BUSpriceschange[[#This Row],[2007 value]]</f>
        <v>1.4800000000000035E-2</v>
      </c>
      <c r="G17" s="31">
        <f>(F17/BUSpriceschange[[#This Row],[2007 value]])*100</f>
        <v>4.6438657044242344</v>
      </c>
    </row>
    <row r="18" spans="1:7">
      <c r="A18" s="20">
        <v>41000</v>
      </c>
      <c r="B18" t="s">
        <v>347</v>
      </c>
      <c r="C18" t="str">
        <f>BUSpriceschange[[#This Row],[Year]]&amp;"_"&amp;BUSpriceschange[[#This Row],[Product]]</f>
        <v>41000_Advertising low sort: 1C OCR</v>
      </c>
      <c r="D18" s="48">
        <v>0.3599</v>
      </c>
      <c r="E18">
        <f>D14</f>
        <v>0.31869999999999998</v>
      </c>
      <c r="F18">
        <f>BUSpriceschange[[#This Row],[Price (pence)]]-BUSpriceschange[[#This Row],[2007 value]]</f>
        <v>4.1200000000000014E-2</v>
      </c>
      <c r="G18" s="31">
        <f>(F18/BUSpriceschange[[#This Row],[2007 value]])*100</f>
        <v>12.927518042045815</v>
      </c>
    </row>
    <row r="19" spans="1:7">
      <c r="A19" s="20">
        <v>41365</v>
      </c>
      <c r="B19" t="s">
        <v>347</v>
      </c>
      <c r="C19" t="str">
        <f>BUSpriceschange[[#This Row],[Year]]&amp;"_"&amp;BUSpriceschange[[#This Row],[Product]]</f>
        <v>41365_Advertising low sort: 1C OCR</v>
      </c>
      <c r="D19" s="48">
        <v>0.35949999999999999</v>
      </c>
      <c r="E19">
        <f>D14</f>
        <v>0.31869999999999998</v>
      </c>
      <c r="F19">
        <f>BUSpriceschange[[#This Row],[Price (pence)]]-BUSpriceschange[[#This Row],[2007 value]]</f>
        <v>4.0800000000000003E-2</v>
      </c>
      <c r="G19" s="31">
        <f>(F19/BUSpriceschange[[#This Row],[2007 value]])*100</f>
        <v>12.802008158142456</v>
      </c>
    </row>
    <row r="20" spans="1:7">
      <c r="A20" s="20">
        <v>41579</v>
      </c>
      <c r="B20" t="s">
        <v>347</v>
      </c>
      <c r="C20" t="str">
        <f>BUSpriceschange[[#This Row],[Year]]&amp;"_"&amp;BUSpriceschange[[#This Row],[Product]]</f>
        <v>41579_Advertising low sort: 1C OCR</v>
      </c>
      <c r="D20" s="48">
        <v>0.35410000000000003</v>
      </c>
      <c r="E20">
        <f>D14</f>
        <v>0.31869999999999998</v>
      </c>
      <c r="F20">
        <f>BUSpriceschange[[#This Row],[Price (pence)]]-BUSpriceschange[[#This Row],[2007 value]]</f>
        <v>3.5400000000000043E-2</v>
      </c>
      <c r="G20" s="31">
        <f>(F20/BUSpriceschange[[#This Row],[2007 value]])*100</f>
        <v>11.107624725447144</v>
      </c>
    </row>
    <row r="21" spans="1:7">
      <c r="A21" s="20">
        <v>41730</v>
      </c>
      <c r="B21" t="s">
        <v>347</v>
      </c>
      <c r="C21" t="str">
        <f>BUSpriceschange[[#This Row],[Year]]&amp;"_"&amp;BUSpriceschange[[#This Row],[Product]]</f>
        <v>41730_Advertising low sort: 1C OCR</v>
      </c>
      <c r="D21" s="48">
        <v>0.36809999999999998</v>
      </c>
      <c r="E21">
        <f>D14</f>
        <v>0.31869999999999998</v>
      </c>
      <c r="F21">
        <f>BUSpriceschange[[#This Row],[Price (pence)]]-BUSpriceschange[[#This Row],[2007 value]]</f>
        <v>4.9399999999999999E-2</v>
      </c>
      <c r="G21" s="31">
        <f>(F21/BUSpriceschange[[#This Row],[2007 value]])*100</f>
        <v>15.50047066206464</v>
      </c>
    </row>
    <row r="22" spans="1:7">
      <c r="A22" s="20">
        <v>42005</v>
      </c>
      <c r="B22" t="s">
        <v>347</v>
      </c>
      <c r="C22" t="str">
        <f>BUSpriceschange[[#This Row],[Year]]&amp;"_"&amp;BUSpriceschange[[#This Row],[Product]]</f>
        <v>42005_Advertising low sort: 1C OCR</v>
      </c>
      <c r="D22" s="48">
        <v>0.38379999999999997</v>
      </c>
      <c r="E22">
        <f>D14</f>
        <v>0.31869999999999998</v>
      </c>
      <c r="F22">
        <f>BUSpriceschange[[#This Row],[Price (pence)]]-BUSpriceschange[[#This Row],[2007 value]]</f>
        <v>6.5099999999999991E-2</v>
      </c>
      <c r="G22" s="31">
        <f>(F22/BUSpriceschange[[#This Row],[2007 value]])*100</f>
        <v>20.426733605271412</v>
      </c>
    </row>
    <row r="23" spans="1:7">
      <c r="A23" s="20">
        <v>42370</v>
      </c>
      <c r="B23" t="s">
        <v>347</v>
      </c>
      <c r="C23" t="str">
        <f>BUSpriceschange[[#This Row],[Year]]&amp;"_"&amp;BUSpriceschange[[#This Row],[Product]]</f>
        <v>42370_Advertising low sort: 1C OCR</v>
      </c>
      <c r="D23" s="48">
        <v>0.3916</v>
      </c>
      <c r="E23">
        <f>D14</f>
        <v>0.31869999999999998</v>
      </c>
      <c r="F23">
        <f>BUSpriceschange[[#This Row],[Price (pence)]]-BUSpriceschange[[#This Row],[2007 value]]</f>
        <v>7.290000000000002E-2</v>
      </c>
      <c r="G23" s="31">
        <f>(F23/BUSpriceschange[[#This Row],[2007 value]])*100</f>
        <v>22.874176341386892</v>
      </c>
    </row>
    <row r="24" spans="1:7">
      <c r="A24" s="20">
        <v>42736</v>
      </c>
      <c r="B24" t="s">
        <v>347</v>
      </c>
      <c r="C24" t="str">
        <f>BUSpriceschange[[#This Row],[Year]]&amp;"_"&amp;BUSpriceschange[[#This Row],[Product]]</f>
        <v>42736_Advertising low sort: 1C OCR</v>
      </c>
      <c r="D24" s="48">
        <v>0.39429999999999998</v>
      </c>
      <c r="E24" s="30">
        <f>D14</f>
        <v>0.31869999999999998</v>
      </c>
      <c r="F24">
        <f>BUSpriceschange[[#This Row],[Price (pence)]]-BUSpriceschange[[#This Row],[2007 value]]</f>
        <v>7.5600000000000001E-2</v>
      </c>
      <c r="G24" s="31">
        <f>(F24/BUSpriceschange[[#This Row],[2007 value]])*100</f>
        <v>23.721368057734548</v>
      </c>
    </row>
    <row r="25" spans="1:7">
      <c r="A25" s="20">
        <v>43101</v>
      </c>
      <c r="B25" t="s">
        <v>347</v>
      </c>
      <c r="C25" s="30" t="str">
        <f>BUSpriceschange[[#This Row],[Year]]&amp;"_"&amp;BUSpriceschange[[#This Row],[Product]]</f>
        <v>43101_Advertising low sort: 1C OCR</v>
      </c>
      <c r="D25" s="48">
        <v>0.41189999999999999</v>
      </c>
      <c r="E25" s="48">
        <f>D14</f>
        <v>0.31869999999999998</v>
      </c>
      <c r="F25">
        <f>BUSpriceschange[[#This Row],[Price (pence)]]-BUSpriceschange[[#This Row],[2007 value]]</f>
        <v>9.3200000000000005E-2</v>
      </c>
      <c r="G25" s="31">
        <f>(F25/BUSpriceschange[[#This Row],[2007 value]])*100</f>
        <v>29.243802949482273</v>
      </c>
    </row>
    <row r="26" spans="1:7">
      <c r="A26" s="20">
        <v>39539</v>
      </c>
      <c r="B26" t="s">
        <v>77</v>
      </c>
      <c r="C26" t="str">
        <f>BUSpriceschange[[#This Row],[Year]]&amp;"_"&amp;BUSpriceschange[[#This Row],[Product]]</f>
        <v>39539_Advertising low sort: Econ OCR</v>
      </c>
      <c r="D26" s="48">
        <v>0.1951</v>
      </c>
      <c r="E26">
        <f>BUSpriceschange[[#This Row],[Price (pence)]]</f>
        <v>0.1951</v>
      </c>
      <c r="F26">
        <f>BUSpriceschange[[#This Row],[Price (pence)]]-BUSpriceschange[[#This Row],[2007 value]]</f>
        <v>0</v>
      </c>
      <c r="G26" s="31">
        <f>(F26/BUSpriceschange[[#This Row],[2007 value]])*100</f>
        <v>0</v>
      </c>
    </row>
    <row r="27" spans="1:7">
      <c r="A27" s="20">
        <v>39904</v>
      </c>
      <c r="B27" t="s">
        <v>77</v>
      </c>
      <c r="C27" t="str">
        <f>BUSpriceschange[[#This Row],[Year]]&amp;"_"&amp;BUSpriceschange[[#This Row],[Product]]</f>
        <v>39904_Advertising low sort: Econ OCR</v>
      </c>
      <c r="D27" s="48">
        <v>0.2009</v>
      </c>
      <c r="E27">
        <f>D26</f>
        <v>0.1951</v>
      </c>
      <c r="F27">
        <f>BUSpriceschange[[#This Row],[Price (pence)]]-BUSpriceschange[[#This Row],[2007 value]]</f>
        <v>5.7999999999999996E-3</v>
      </c>
      <c r="G27" s="31">
        <f>(F27/BUSpriceschange[[#This Row],[2007 value]])*100</f>
        <v>2.9728344438749357</v>
      </c>
    </row>
    <row r="28" spans="1:7">
      <c r="A28" s="20">
        <v>40269</v>
      </c>
      <c r="B28" t="s">
        <v>77</v>
      </c>
      <c r="C28" t="str">
        <f>BUSpriceschange[[#This Row],[Year]]&amp;"_"&amp;BUSpriceschange[[#This Row],[Product]]</f>
        <v>40269_Advertising low sort: Econ OCR</v>
      </c>
      <c r="D28" s="48">
        <v>0.18970000000000001</v>
      </c>
      <c r="E28">
        <f>D26</f>
        <v>0.1951</v>
      </c>
      <c r="F28">
        <f>BUSpriceschange[[#This Row],[Price (pence)]]-BUSpriceschange[[#This Row],[2007 value]]</f>
        <v>-5.3999999999999881E-3</v>
      </c>
      <c r="G28" s="31">
        <f>(F28/BUSpriceschange[[#This Row],[2007 value]])*100</f>
        <v>-2.7678113787801069</v>
      </c>
    </row>
    <row r="29" spans="1:7">
      <c r="A29" s="20">
        <v>40634</v>
      </c>
      <c r="B29" t="s">
        <v>77</v>
      </c>
      <c r="C29" t="str">
        <f>BUSpriceschange[[#This Row],[Year]]&amp;"_"&amp;BUSpriceschange[[#This Row],[Product]]</f>
        <v>40634_Advertising low sort: Econ OCR</v>
      </c>
      <c r="D29" s="48">
        <v>0.18559999999999999</v>
      </c>
      <c r="E29">
        <f>D26</f>
        <v>0.1951</v>
      </c>
      <c r="F29">
        <f>BUSpriceschange[[#This Row],[Price (pence)]]-BUSpriceschange[[#This Row],[2007 value]]</f>
        <v>-9.5000000000000084E-3</v>
      </c>
      <c r="G29" s="31">
        <f>(F29/BUSpriceschange[[#This Row],[2007 value]])*100</f>
        <v>-4.8692977960020549</v>
      </c>
    </row>
    <row r="30" spans="1:7">
      <c r="A30" s="20">
        <v>41000</v>
      </c>
      <c r="B30" t="s">
        <v>77</v>
      </c>
      <c r="C30" t="str">
        <f>BUSpriceschange[[#This Row],[Year]]&amp;"_"&amp;BUSpriceschange[[#This Row],[Product]]</f>
        <v>41000_Advertising low sort: Econ OCR</v>
      </c>
      <c r="D30" s="48">
        <v>0.18559999999999999</v>
      </c>
      <c r="E30">
        <f>D26</f>
        <v>0.1951</v>
      </c>
      <c r="F30">
        <f>BUSpriceschange[[#This Row],[Price (pence)]]-BUSpriceschange[[#This Row],[2007 value]]</f>
        <v>-9.5000000000000084E-3</v>
      </c>
      <c r="G30" s="31">
        <f>(F30/BUSpriceschange[[#This Row],[2007 value]])*100</f>
        <v>-4.8692977960020549</v>
      </c>
    </row>
    <row r="31" spans="1:7">
      <c r="A31" s="20">
        <v>41365</v>
      </c>
      <c r="B31" t="s">
        <v>77</v>
      </c>
      <c r="C31" t="str">
        <f>BUSpriceschange[[#This Row],[Year]]&amp;"_"&amp;BUSpriceschange[[#This Row],[Product]]</f>
        <v>41365_Advertising low sort: Econ OCR</v>
      </c>
      <c r="D31" s="48">
        <v>0.18340000000000001</v>
      </c>
      <c r="E31">
        <f>D26</f>
        <v>0.1951</v>
      </c>
      <c r="F31">
        <f>BUSpriceschange[[#This Row],[Price (pence)]]-BUSpriceschange[[#This Row],[2007 value]]</f>
        <v>-1.1699999999999988E-2</v>
      </c>
      <c r="G31" s="31">
        <f>(F31/BUSpriceschange[[#This Row],[2007 value]])*100</f>
        <v>-5.9969246540235712</v>
      </c>
    </row>
    <row r="32" spans="1:7">
      <c r="A32" s="20">
        <v>41579</v>
      </c>
      <c r="B32" t="s">
        <v>77</v>
      </c>
      <c r="C32" t="str">
        <f>BUSpriceschange[[#This Row],[Year]]&amp;"_"&amp;BUSpriceschange[[#This Row],[Product]]</f>
        <v>41579_Advertising low sort: Econ OCR</v>
      </c>
      <c r="D32" s="48">
        <v>0.18049999999999999</v>
      </c>
      <c r="E32">
        <f>D26</f>
        <v>0.1951</v>
      </c>
      <c r="F32">
        <f>BUSpriceschange[[#This Row],[Price (pence)]]-BUSpriceschange[[#This Row],[2007 value]]</f>
        <v>-1.4600000000000002E-2</v>
      </c>
      <c r="G32" s="31">
        <f>(F32/BUSpriceschange[[#This Row],[2007 value]])*100</f>
        <v>-7.4833418759610471</v>
      </c>
    </row>
    <row r="33" spans="1:7">
      <c r="A33" s="20">
        <v>41730</v>
      </c>
      <c r="B33" t="s">
        <v>77</v>
      </c>
      <c r="C33" t="str">
        <f>BUSpriceschange[[#This Row],[Year]]&amp;"_"&amp;BUSpriceschange[[#This Row],[Product]]</f>
        <v>41730_Advertising low sort: Econ OCR</v>
      </c>
      <c r="D33" s="48">
        <v>0.1837</v>
      </c>
      <c r="E33">
        <f>D26</f>
        <v>0.1951</v>
      </c>
      <c r="F33">
        <f>BUSpriceschange[[#This Row],[Price (pence)]]-BUSpriceschange[[#This Row],[2007 value]]</f>
        <v>-1.1399999999999993E-2</v>
      </c>
      <c r="G33" s="31">
        <f>(F33/BUSpriceschange[[#This Row],[2007 value]])*100</f>
        <v>-5.8431573552024574</v>
      </c>
    </row>
    <row r="34" spans="1:7">
      <c r="A34" s="20">
        <v>42005</v>
      </c>
      <c r="B34" t="s">
        <v>77</v>
      </c>
      <c r="C34" t="str">
        <f>BUSpriceschange[[#This Row],[Year]]&amp;"_"&amp;BUSpriceschange[[#This Row],[Product]]</f>
        <v>42005_Advertising low sort: Econ OCR</v>
      </c>
      <c r="D34" s="48">
        <v>0.18990000000000001</v>
      </c>
      <c r="E34">
        <f>D26</f>
        <v>0.1951</v>
      </c>
      <c r="F34">
        <f>BUSpriceschange[[#This Row],[Price (pence)]]-BUSpriceschange[[#This Row],[2007 value]]</f>
        <v>-5.1999999999999824E-3</v>
      </c>
      <c r="G34" s="31">
        <f>(F34/BUSpriceschange[[#This Row],[2007 value]])*100</f>
        <v>-2.6652998462326924</v>
      </c>
    </row>
    <row r="35" spans="1:7">
      <c r="A35" s="20">
        <v>42370</v>
      </c>
      <c r="B35" t="s">
        <v>77</v>
      </c>
      <c r="C35" t="str">
        <f>BUSpriceschange[[#This Row],[Year]]&amp;"_"&amp;BUSpriceschange[[#This Row],[Product]]</f>
        <v>42370_Advertising low sort: Econ OCR</v>
      </c>
      <c r="D35" s="48">
        <v>0.19109999999999999</v>
      </c>
      <c r="E35">
        <f>D26</f>
        <v>0.1951</v>
      </c>
      <c r="F35">
        <f>BUSpriceschange[[#This Row],[Price (pence)]]-BUSpriceschange[[#This Row],[2007 value]]</f>
        <v>-4.0000000000000036E-3</v>
      </c>
      <c r="G35" s="31">
        <f>(F35/BUSpriceschange[[#This Row],[2007 value]])*100</f>
        <v>-2.0502306509482335</v>
      </c>
    </row>
    <row r="36" spans="1:7">
      <c r="A36" s="20">
        <v>42736</v>
      </c>
      <c r="B36" t="s">
        <v>77</v>
      </c>
      <c r="C36" s="30" t="str">
        <f>BUSpriceschange[[#This Row],[Year]]&amp;"_"&amp;BUSpriceschange[[#This Row],[Product]]</f>
        <v>42736_Advertising low sort: Econ OCR</v>
      </c>
      <c r="D36" s="48">
        <v>0.18920000000000001</v>
      </c>
      <c r="E36" s="30">
        <f>D26</f>
        <v>0.1951</v>
      </c>
      <c r="F36">
        <f>BUSpriceschange[[#This Row],[Price (pence)]]-BUSpriceschange[[#This Row],[2007 value]]</f>
        <v>-5.8999999999999886E-3</v>
      </c>
      <c r="G36" s="31">
        <f>(F36/BUSpriceschange[[#This Row],[2007 value]])*100</f>
        <v>-3.024090210148636</v>
      </c>
    </row>
    <row r="37" spans="1:7">
      <c r="A37" s="20">
        <v>43101</v>
      </c>
      <c r="B37" t="s">
        <v>77</v>
      </c>
      <c r="C37" s="30" t="str">
        <f>BUSpriceschange[[#This Row],[Year]]&amp;"_"&amp;BUSpriceschange[[#This Row],[Product]]</f>
        <v>43101_Advertising low sort: Econ OCR</v>
      </c>
      <c r="D37" s="48">
        <v>0.191</v>
      </c>
      <c r="E37" s="48">
        <f>D26</f>
        <v>0.1951</v>
      </c>
      <c r="F37">
        <f>BUSpriceschange[[#This Row],[Price (pence)]]-BUSpriceschange[[#This Row],[2007 value]]</f>
        <v>-4.0999999999999925E-3</v>
      </c>
      <c r="G37" s="31">
        <f>(F37/BUSpriceschange[[#This Row],[2007 value]])*100</f>
        <v>-2.1014864172219339</v>
      </c>
    </row>
    <row r="38" spans="1:7">
      <c r="A38" s="20">
        <v>39539</v>
      </c>
      <c r="B38" t="s">
        <v>71</v>
      </c>
      <c r="C38" t="str">
        <f>BUSpriceschange[[#This Row],[Year]]&amp;"_"&amp;BUSpriceschange[[#This Row],[Product]]</f>
        <v>39539_Unsorted Mailmark: 1C</v>
      </c>
      <c r="G38"/>
    </row>
    <row r="39" spans="1:7">
      <c r="A39" s="20">
        <v>39904</v>
      </c>
      <c r="B39" t="s">
        <v>71</v>
      </c>
      <c r="C39" t="str">
        <f>BUSpriceschange[[#This Row],[Year]]&amp;"_"&amp;BUSpriceschange[[#This Row],[Product]]</f>
        <v>39904_Unsorted Mailmark: 1C</v>
      </c>
      <c r="G39"/>
    </row>
    <row r="40" spans="1:7">
      <c r="A40" s="20">
        <v>40269</v>
      </c>
      <c r="B40" t="s">
        <v>71</v>
      </c>
      <c r="C40" t="str">
        <f>BUSpriceschange[[#This Row],[Year]]&amp;"_"&amp;BUSpriceschange[[#This Row],[Product]]</f>
        <v>40269_Unsorted Mailmark: 1C</v>
      </c>
      <c r="G40"/>
    </row>
    <row r="41" spans="1:7">
      <c r="A41" s="20">
        <v>40634</v>
      </c>
      <c r="B41" t="s">
        <v>71</v>
      </c>
      <c r="C41" t="str">
        <f>BUSpriceschange[[#This Row],[Year]]&amp;"_"&amp;BUSpriceschange[[#This Row],[Product]]</f>
        <v>40634_Unsorted Mailmark: 1C</v>
      </c>
      <c r="G41"/>
    </row>
    <row r="42" spans="1:7">
      <c r="A42" s="20">
        <v>41000</v>
      </c>
      <c r="B42" t="s">
        <v>71</v>
      </c>
      <c r="C42" t="str">
        <f>BUSpriceschange[[#This Row],[Year]]&amp;"_"&amp;BUSpriceschange[[#This Row],[Product]]</f>
        <v>41000_Unsorted Mailmark: 1C</v>
      </c>
      <c r="G42"/>
    </row>
    <row r="43" spans="1:7">
      <c r="A43" s="20">
        <v>41365</v>
      </c>
      <c r="B43" t="s">
        <v>71</v>
      </c>
      <c r="C43" t="str">
        <f>BUSpriceschange[[#This Row],[Year]]&amp;"_"&amp;BUSpriceschange[[#This Row],[Product]]</f>
        <v>41365_Unsorted Mailmark: 1C</v>
      </c>
      <c r="G43"/>
    </row>
    <row r="44" spans="1:7">
      <c r="A44" s="20">
        <v>41579</v>
      </c>
      <c r="B44" t="s">
        <v>71</v>
      </c>
      <c r="C44" t="str">
        <f>BUSpriceschange[[#This Row],[Year]]&amp;"_"&amp;BUSpriceschange[[#This Row],[Product]]</f>
        <v>41579_Unsorted Mailmark: 1C</v>
      </c>
      <c r="D44" s="48">
        <v>0.40810000000000002</v>
      </c>
      <c r="E44">
        <f>BUSpriceschange[[#This Row],[Price (pence)]]</f>
        <v>0.40810000000000002</v>
      </c>
      <c r="F44">
        <f>BUSpriceschange[[#This Row],[Price (pence)]]-BUSpriceschange[[#This Row],[2007 value]]</f>
        <v>0</v>
      </c>
      <c r="G44" s="31">
        <f>(F44/BUSpriceschange[[#This Row],[2007 value]])*100</f>
        <v>0</v>
      </c>
    </row>
    <row r="45" spans="1:7">
      <c r="A45" s="20">
        <v>41730</v>
      </c>
      <c r="B45" t="s">
        <v>71</v>
      </c>
      <c r="C45" t="str">
        <f>BUSpriceschange[[#This Row],[Year]]&amp;"_"&amp;BUSpriceschange[[#This Row],[Product]]</f>
        <v>41730_Unsorted Mailmark: 1C</v>
      </c>
      <c r="D45" s="48">
        <v>0.40910000000000002</v>
      </c>
      <c r="E45" s="48">
        <f>D44</f>
        <v>0.40810000000000002</v>
      </c>
      <c r="F45">
        <f>BUSpriceschange[[#This Row],[Price (pence)]]-BUSpriceschange[[#This Row],[2007 value]]</f>
        <v>1.0000000000000009E-3</v>
      </c>
      <c r="G45" s="31">
        <f>(F45/BUSpriceschange[[#This Row],[2007 value]])*100</f>
        <v>0.24503798088703768</v>
      </c>
    </row>
    <row r="46" spans="1:7">
      <c r="A46" s="20">
        <v>42005</v>
      </c>
      <c r="B46" t="s">
        <v>71</v>
      </c>
      <c r="C46" t="str">
        <f>BUSpriceschange[[#This Row],[Year]]&amp;"_"&amp;BUSpriceschange[[#This Row],[Product]]</f>
        <v>42005_Unsorted Mailmark: 1C</v>
      </c>
      <c r="D46" s="48">
        <v>0.41889999999999999</v>
      </c>
      <c r="E46">
        <f>D44</f>
        <v>0.40810000000000002</v>
      </c>
      <c r="F46">
        <f>BUSpriceschange[[#This Row],[Price (pence)]]-BUSpriceschange[[#This Row],[2007 value]]</f>
        <v>1.0799999999999976E-2</v>
      </c>
      <c r="G46" s="31">
        <f>(F46/BUSpriceschange[[#This Row],[2007 value]])*100</f>
        <v>2.6464101935799991</v>
      </c>
    </row>
    <row r="47" spans="1:7">
      <c r="A47" s="20">
        <v>42370</v>
      </c>
      <c r="B47" t="s">
        <v>71</v>
      </c>
      <c r="C47" t="str">
        <f>BUSpriceschange[[#This Row],[Year]]&amp;"_"&amp;BUSpriceschange[[#This Row],[Product]]</f>
        <v>42370_Unsorted Mailmark: 1C</v>
      </c>
      <c r="D47" s="48">
        <v>0.42459999999999998</v>
      </c>
      <c r="E47">
        <f>D44</f>
        <v>0.40810000000000002</v>
      </c>
      <c r="F47">
        <f>BUSpriceschange[[#This Row],[Price (pence)]]-BUSpriceschange[[#This Row],[2007 value]]</f>
        <v>1.6499999999999959E-2</v>
      </c>
      <c r="G47" s="31">
        <f>(F47/BUSpriceschange[[#This Row],[2007 value]])*100</f>
        <v>4.0431266846361087</v>
      </c>
    </row>
    <row r="48" spans="1:7">
      <c r="A48" s="20">
        <v>42736</v>
      </c>
      <c r="B48" t="s">
        <v>71</v>
      </c>
      <c r="C48" s="30" t="str">
        <f>BUSpriceschange[[#This Row],[Year]]&amp;"_"&amp;BUSpriceschange[[#This Row],[Product]]</f>
        <v>42736_Unsorted Mailmark: 1C</v>
      </c>
      <c r="D48" s="48">
        <v>0.42609999999999998</v>
      </c>
      <c r="E48" s="30">
        <f>D44</f>
        <v>0.40810000000000002</v>
      </c>
      <c r="F48">
        <f>BUSpriceschange[[#This Row],[Price (pence)]]-BUSpriceschange[[#This Row],[2007 value]]</f>
        <v>1.799999999999996E-2</v>
      </c>
      <c r="G48" s="31">
        <f>(F48/BUSpriceschange[[#This Row],[2007 value]])*100</f>
        <v>4.4106836559666647</v>
      </c>
    </row>
    <row r="49" spans="1:7">
      <c r="A49" s="20">
        <v>42736</v>
      </c>
      <c r="B49" t="s">
        <v>71</v>
      </c>
      <c r="C49" s="30" t="str">
        <f>BUSpriceschange[[#This Row],[Year]]&amp;"_"&amp;BUSpriceschange[[#This Row],[Product]]</f>
        <v>42736_Unsorted Mailmark: 1C</v>
      </c>
      <c r="D49" s="48">
        <v>0.42899999999999999</v>
      </c>
      <c r="E49" s="48">
        <f>D44</f>
        <v>0.40810000000000002</v>
      </c>
      <c r="F49">
        <f>BUSpriceschange[[#This Row],[Price (pence)]]-BUSpriceschange[[#This Row],[2007 value]]</f>
        <v>2.0899999999999974E-2</v>
      </c>
      <c r="G49" s="31">
        <f>(F49/BUSpriceschange[[#This Row],[2007 value]])*100</f>
        <v>5.1212938005390773</v>
      </c>
    </row>
    <row r="50" spans="1:7">
      <c r="A50" s="20">
        <v>39539</v>
      </c>
      <c r="B50" t="s">
        <v>72</v>
      </c>
      <c r="C50" t="str">
        <f>BUSpriceschange[[#This Row],[Year]]&amp;"_"&amp;BUSpriceschange[[#This Row],[Product]]</f>
        <v>39539_Unsorted Mailmark: 2C</v>
      </c>
      <c r="G50"/>
    </row>
    <row r="51" spans="1:7">
      <c r="A51" s="20">
        <v>39904</v>
      </c>
      <c r="B51" t="s">
        <v>72</v>
      </c>
      <c r="C51" t="str">
        <f>BUSpriceschange[[#This Row],[Year]]&amp;"_"&amp;BUSpriceschange[[#This Row],[Product]]</f>
        <v>39904_Unsorted Mailmark: 2C</v>
      </c>
      <c r="G51"/>
    </row>
    <row r="52" spans="1:7">
      <c r="A52" s="20">
        <v>40269</v>
      </c>
      <c r="B52" t="s">
        <v>72</v>
      </c>
      <c r="C52" t="str">
        <f>BUSpriceschange[[#This Row],[Year]]&amp;"_"&amp;BUSpriceschange[[#This Row],[Product]]</f>
        <v>40269_Unsorted Mailmark: 2C</v>
      </c>
      <c r="G52"/>
    </row>
    <row r="53" spans="1:7">
      <c r="A53" s="20">
        <v>40634</v>
      </c>
      <c r="B53" t="s">
        <v>72</v>
      </c>
      <c r="C53" t="str">
        <f>BUSpriceschange[[#This Row],[Year]]&amp;"_"&amp;BUSpriceschange[[#This Row],[Product]]</f>
        <v>40634_Unsorted Mailmark: 2C</v>
      </c>
      <c r="G53"/>
    </row>
    <row r="54" spans="1:7">
      <c r="A54" s="20">
        <v>41000</v>
      </c>
      <c r="B54" t="s">
        <v>72</v>
      </c>
      <c r="C54" t="str">
        <f>BUSpriceschange[[#This Row],[Year]]&amp;"_"&amp;BUSpriceschange[[#This Row],[Product]]</f>
        <v>41000_Unsorted Mailmark: 2C</v>
      </c>
      <c r="G54"/>
    </row>
    <row r="55" spans="1:7">
      <c r="A55" s="20">
        <v>41365</v>
      </c>
      <c r="B55" t="s">
        <v>72</v>
      </c>
      <c r="C55" t="str">
        <f>BUSpriceschange[[#This Row],[Year]]&amp;"_"&amp;BUSpriceschange[[#This Row],[Product]]</f>
        <v>41365_Unsorted Mailmark: 2C</v>
      </c>
      <c r="G55"/>
    </row>
    <row r="56" spans="1:7">
      <c r="A56" s="20">
        <v>41579</v>
      </c>
      <c r="B56" t="s">
        <v>72</v>
      </c>
      <c r="C56" t="str">
        <f>BUSpriceschange[[#This Row],[Year]]&amp;"_"&amp;BUSpriceschange[[#This Row],[Product]]</f>
        <v>41579_Unsorted Mailmark: 2C</v>
      </c>
      <c r="D56" s="48">
        <v>0.26790000000000003</v>
      </c>
      <c r="E56">
        <f>BUSpriceschange[[#This Row],[Price (pence)]]</f>
        <v>0.26790000000000003</v>
      </c>
      <c r="F56">
        <f>BUSpriceschange[[#This Row],[Price (pence)]]-BUSpriceschange[[#This Row],[2007 value]]</f>
        <v>0</v>
      </c>
      <c r="G56" s="31">
        <f>(F56/BUSpriceschange[[#This Row],[2007 value]])*100</f>
        <v>0</v>
      </c>
    </row>
    <row r="57" spans="1:7">
      <c r="A57" s="20">
        <v>41730</v>
      </c>
      <c r="B57" t="s">
        <v>72</v>
      </c>
      <c r="C57" t="str">
        <f>BUSpriceschange[[#This Row],[Year]]&amp;"_"&amp;BUSpriceschange[[#This Row],[Product]]</f>
        <v>41730_Unsorted Mailmark: 2C</v>
      </c>
      <c r="D57" s="48">
        <v>0.26590000000000003</v>
      </c>
      <c r="E57">
        <f>D56</f>
        <v>0.26790000000000003</v>
      </c>
      <c r="F57">
        <f>BUSpriceschange[[#This Row],[Price (pence)]]-BUSpriceschange[[#This Row],[2007 value]]</f>
        <v>-2.0000000000000018E-3</v>
      </c>
      <c r="G57" s="31">
        <f>(F57/BUSpriceschange[[#This Row],[2007 value]])*100</f>
        <v>-0.74654721911160937</v>
      </c>
    </row>
    <row r="58" spans="1:7">
      <c r="A58" s="20">
        <v>42005</v>
      </c>
      <c r="B58" t="s">
        <v>72</v>
      </c>
      <c r="C58" t="str">
        <f>BUSpriceschange[[#This Row],[Year]]&amp;"_"&amp;BUSpriceschange[[#This Row],[Product]]</f>
        <v>42005_Unsorted Mailmark: 2C</v>
      </c>
      <c r="D58" s="48">
        <v>0.2601</v>
      </c>
      <c r="E58">
        <f>D56</f>
        <v>0.26790000000000003</v>
      </c>
      <c r="F58">
        <f>BUSpriceschange[[#This Row],[Price (pence)]]-BUSpriceschange[[#This Row],[2007 value]]</f>
        <v>-7.8000000000000291E-3</v>
      </c>
      <c r="G58" s="31">
        <f>(F58/BUSpriceschange[[#This Row],[2007 value]])*100</f>
        <v>-2.9115341545352851</v>
      </c>
    </row>
    <row r="59" spans="1:7">
      <c r="A59" s="20">
        <v>42370</v>
      </c>
      <c r="B59" t="s">
        <v>72</v>
      </c>
      <c r="C59" t="str">
        <f>BUSpriceschange[[#This Row],[Year]]&amp;"_"&amp;BUSpriceschange[[#This Row],[Product]]</f>
        <v>42370_Unsorted Mailmark: 2C</v>
      </c>
      <c r="D59" s="48">
        <v>0.2757</v>
      </c>
      <c r="E59">
        <f>D56</f>
        <v>0.26790000000000003</v>
      </c>
      <c r="F59">
        <f>BUSpriceschange[[#This Row],[Price (pence)]]-BUSpriceschange[[#This Row],[2007 value]]</f>
        <v>7.7999999999999736E-3</v>
      </c>
      <c r="G59" s="31">
        <f>(F59/BUSpriceschange[[#This Row],[2007 value]])*100</f>
        <v>2.9115341545352642</v>
      </c>
    </row>
    <row r="60" spans="1:7">
      <c r="A60" s="20">
        <v>42736</v>
      </c>
      <c r="B60" t="s">
        <v>72</v>
      </c>
      <c r="C60" s="30" t="str">
        <f>BUSpriceschange[[#This Row],[Year]]&amp;"_"&amp;BUSpriceschange[[#This Row],[Product]]</f>
        <v>42736_Unsorted Mailmark: 2C</v>
      </c>
      <c r="D60" s="48">
        <v>0.27560000000000001</v>
      </c>
      <c r="E60">
        <f>D56</f>
        <v>0.26790000000000003</v>
      </c>
      <c r="F60">
        <f>BUSpriceschange[[#This Row],[Price (pence)]]-BUSpriceschange[[#This Row],[2007 value]]</f>
        <v>7.6999999999999846E-3</v>
      </c>
      <c r="G60" s="31">
        <f>(F60/BUSpriceschange[[#This Row],[2007 value]])*100</f>
        <v>2.8742067935796882</v>
      </c>
    </row>
    <row r="61" spans="1:7">
      <c r="A61" s="20">
        <v>43101</v>
      </c>
      <c r="B61" t="s">
        <v>72</v>
      </c>
      <c r="C61" s="30" t="str">
        <f>BUSpriceschange[[#This Row],[Year]]&amp;"_"&amp;BUSpriceschange[[#This Row],[Product]]</f>
        <v>43101_Unsorted Mailmark: 2C</v>
      </c>
      <c r="D61" s="48">
        <v>0.25800000000000001</v>
      </c>
      <c r="E61" s="48">
        <f>D56</f>
        <v>0.26790000000000003</v>
      </c>
      <c r="F61">
        <f>BUSpriceschange[[#This Row],[Price (pence)]]-BUSpriceschange[[#This Row],[2007 value]]</f>
        <v>-9.9000000000000199E-3</v>
      </c>
      <c r="G61" s="31">
        <f>(F61/BUSpriceschange[[#This Row],[2007 value]])*100</f>
        <v>-3.6954087346024704</v>
      </c>
    </row>
    <row r="62" spans="1:7">
      <c r="A62" s="20">
        <v>39539</v>
      </c>
      <c r="B62" t="s">
        <v>73</v>
      </c>
      <c r="C62" t="str">
        <f>BUSpriceschange[[#This Row],[Year]]&amp;"_"&amp;BUSpriceschange[[#This Row],[Product]]</f>
        <v>39539_Unsorted Advanced: 1C</v>
      </c>
      <c r="D62" s="48">
        <v>0.35570000000000002</v>
      </c>
      <c r="E62">
        <f>BUSpriceschange[[#This Row],[Price (pence)]]</f>
        <v>0.35570000000000002</v>
      </c>
      <c r="F62">
        <f>BUSpriceschange[[#This Row],[Price (pence)]]-BUSpriceschange[[#This Row],[2007 value]]</f>
        <v>0</v>
      </c>
      <c r="G62" s="31">
        <f>(F62/BUSpriceschange[[#This Row],[2007 value]])*100</f>
        <v>0</v>
      </c>
    </row>
    <row r="63" spans="1:7">
      <c r="A63" s="20">
        <v>39904</v>
      </c>
      <c r="B63" t="s">
        <v>73</v>
      </c>
      <c r="C63" t="str">
        <f>BUSpriceschange[[#This Row],[Year]]&amp;"_"&amp;BUSpriceschange[[#This Row],[Product]]</f>
        <v>39904_Unsorted Advanced: 1C</v>
      </c>
      <c r="D63" s="48">
        <v>0.36199999999999999</v>
      </c>
      <c r="E63">
        <f>D62</f>
        <v>0.35570000000000002</v>
      </c>
      <c r="F63">
        <f>BUSpriceschange[[#This Row],[Price (pence)]]-BUSpriceschange[[#This Row],[2007 value]]</f>
        <v>6.2999999999999723E-3</v>
      </c>
      <c r="G63" s="31">
        <f>(F63/BUSpriceschange[[#This Row],[2007 value]])*100</f>
        <v>1.7711554680910802</v>
      </c>
    </row>
    <row r="64" spans="1:7">
      <c r="A64" s="20">
        <v>40269</v>
      </c>
      <c r="B64" t="s">
        <v>73</v>
      </c>
      <c r="C64" t="str">
        <f>BUSpriceschange[[#This Row],[Year]]&amp;"_"&amp;BUSpriceschange[[#This Row],[Product]]</f>
        <v>40269_Unsorted Advanced: 1C</v>
      </c>
      <c r="D64" s="48">
        <v>0.3503</v>
      </c>
      <c r="E64">
        <f>D62</f>
        <v>0.35570000000000002</v>
      </c>
      <c r="F64">
        <f>BUSpriceschange[[#This Row],[Price (pence)]]-BUSpriceschange[[#This Row],[2007 value]]</f>
        <v>-5.4000000000000159E-3</v>
      </c>
      <c r="G64" s="31">
        <f>(F64/BUSpriceschange[[#This Row],[2007 value]])*100</f>
        <v>-1.5181332583637941</v>
      </c>
    </row>
    <row r="65" spans="1:7">
      <c r="A65" s="20">
        <v>40634</v>
      </c>
      <c r="B65" t="s">
        <v>73</v>
      </c>
      <c r="C65" t="str">
        <f>BUSpriceschange[[#This Row],[Year]]&amp;"_"&amp;BUSpriceschange[[#This Row],[Product]]</f>
        <v>40634_Unsorted Advanced: 1C</v>
      </c>
      <c r="D65" s="48">
        <v>0.3664</v>
      </c>
      <c r="E65">
        <f>D62</f>
        <v>0.35570000000000002</v>
      </c>
      <c r="F65">
        <f>BUSpriceschange[[#This Row],[Price (pence)]]-BUSpriceschange[[#This Row],[2007 value]]</f>
        <v>1.0699999999999987E-2</v>
      </c>
      <c r="G65" s="31">
        <f>(F65/BUSpriceschange[[#This Row],[2007 value]])*100</f>
        <v>3.0081529378689869</v>
      </c>
    </row>
    <row r="66" spans="1:7">
      <c r="A66" s="20">
        <v>41000</v>
      </c>
      <c r="B66" t="s">
        <v>73</v>
      </c>
      <c r="C66" t="str">
        <f>BUSpriceschange[[#This Row],[Year]]&amp;"_"&amp;BUSpriceschange[[#This Row],[Product]]</f>
        <v>41000_Unsorted Advanced: 1C</v>
      </c>
      <c r="D66" s="48">
        <v>0.40100000000000002</v>
      </c>
      <c r="E66">
        <f>D62</f>
        <v>0.35570000000000002</v>
      </c>
      <c r="F66">
        <f>BUSpriceschange[[#This Row],[Price (pence)]]-BUSpriceschange[[#This Row],[2007 value]]</f>
        <v>4.5300000000000007E-2</v>
      </c>
      <c r="G66" s="31">
        <f>(F66/BUSpriceschange[[#This Row],[2007 value]])*100</f>
        <v>12.735451222940682</v>
      </c>
    </row>
    <row r="67" spans="1:7">
      <c r="A67" s="20">
        <v>41365</v>
      </c>
      <c r="B67" t="s">
        <v>73</v>
      </c>
      <c r="C67" t="str">
        <f>BUSpriceschange[[#This Row],[Year]]&amp;"_"&amp;BUSpriceschange[[#This Row],[Product]]</f>
        <v>41365_Unsorted Advanced: 1C</v>
      </c>
      <c r="D67" s="48">
        <v>0.41510000000000002</v>
      </c>
      <c r="E67">
        <f>D62</f>
        <v>0.35570000000000002</v>
      </c>
      <c r="F67">
        <f>BUSpriceschange[[#This Row],[Price (pence)]]-BUSpriceschange[[#This Row],[2007 value]]</f>
        <v>5.9400000000000008E-2</v>
      </c>
      <c r="G67" s="31">
        <f>(F67/BUSpriceschange[[#This Row],[2007 value]])*100</f>
        <v>16.699465842001686</v>
      </c>
    </row>
    <row r="68" spans="1:7">
      <c r="A68" s="20">
        <v>41579</v>
      </c>
      <c r="B68" t="s">
        <v>73</v>
      </c>
      <c r="C68" t="str">
        <f>BUSpriceschange[[#This Row],[Year]]&amp;"_"&amp;BUSpriceschange[[#This Row],[Product]]</f>
        <v>41579_Unsorted Advanced: 1C</v>
      </c>
      <c r="D68" s="48">
        <v>0.40860000000000002</v>
      </c>
      <c r="E68">
        <f>D62</f>
        <v>0.35570000000000002</v>
      </c>
      <c r="F68">
        <f>BUSpriceschange[[#This Row],[Price (pence)]]-BUSpriceschange[[#This Row],[2007 value]]</f>
        <v>5.2900000000000003E-2</v>
      </c>
      <c r="G68" s="31">
        <f>(F68/BUSpriceschange[[#This Row],[2007 value]])*100</f>
        <v>14.87208321619342</v>
      </c>
    </row>
    <row r="69" spans="1:7">
      <c r="A69" s="20">
        <v>41730</v>
      </c>
      <c r="B69" t="s">
        <v>73</v>
      </c>
      <c r="C69" t="str">
        <f>BUSpriceschange[[#This Row],[Year]]&amp;"_"&amp;BUSpriceschange[[#This Row],[Product]]</f>
        <v>41730_Unsorted Advanced: 1C</v>
      </c>
      <c r="D69" s="48">
        <v>0.42570000000000002</v>
      </c>
      <c r="E69">
        <f>D62</f>
        <v>0.35570000000000002</v>
      </c>
      <c r="F69">
        <f>BUSpriceschange[[#This Row],[Price (pence)]]-BUSpriceschange[[#This Row],[2007 value]]</f>
        <v>7.0000000000000007E-2</v>
      </c>
      <c r="G69" s="31">
        <f>(F69/BUSpriceschange[[#This Row],[2007 value]])*100</f>
        <v>19.679505201012091</v>
      </c>
    </row>
    <row r="70" spans="1:7">
      <c r="A70" s="20">
        <v>42005</v>
      </c>
      <c r="B70" t="s">
        <v>73</v>
      </c>
      <c r="C70" t="str">
        <f>BUSpriceschange[[#This Row],[Year]]&amp;"_"&amp;BUSpriceschange[[#This Row],[Product]]</f>
        <v>42005_Unsorted Advanced: 1C</v>
      </c>
      <c r="D70" s="48">
        <v>0.43640000000000001</v>
      </c>
      <c r="E70">
        <f>D62</f>
        <v>0.35570000000000002</v>
      </c>
      <c r="F70">
        <f>BUSpriceschange[[#This Row],[Price (pence)]]-BUSpriceschange[[#This Row],[2007 value]]</f>
        <v>8.0699999999999994E-2</v>
      </c>
      <c r="G70" s="31">
        <f>(F70/BUSpriceschange[[#This Row],[2007 value]])*100</f>
        <v>22.687658138881076</v>
      </c>
    </row>
    <row r="71" spans="1:7">
      <c r="A71" s="20">
        <v>42370</v>
      </c>
      <c r="B71" t="s">
        <v>73</v>
      </c>
      <c r="C71" t="str">
        <f>BUSpriceschange[[#This Row],[Year]]&amp;"_"&amp;BUSpriceschange[[#This Row],[Product]]</f>
        <v>42370_Unsorted Advanced: 1C</v>
      </c>
      <c r="D71" s="48">
        <v>0.43609999999999999</v>
      </c>
      <c r="E71">
        <f>D62</f>
        <v>0.35570000000000002</v>
      </c>
      <c r="F71">
        <f>BUSpriceschange[[#This Row],[Price (pence)]]-BUSpriceschange[[#This Row],[2007 value]]</f>
        <v>8.0399999999999971E-2</v>
      </c>
      <c r="G71" s="31">
        <f>(F71/BUSpriceschange[[#This Row],[2007 value]])*100</f>
        <v>22.603317402305304</v>
      </c>
    </row>
    <row r="72" spans="1:7">
      <c r="A72" s="20">
        <v>42736</v>
      </c>
      <c r="B72" t="s">
        <v>73</v>
      </c>
      <c r="C72" s="30" t="str">
        <f>BUSpriceschange[[#This Row],[Year]]&amp;"_"&amp;BUSpriceschange[[#This Row],[Product]]</f>
        <v>42736_Unsorted Advanced: 1C</v>
      </c>
      <c r="D72" s="48">
        <v>0.43840000000000001</v>
      </c>
      <c r="E72" s="30">
        <f>D62</f>
        <v>0.35570000000000002</v>
      </c>
      <c r="F72">
        <f>BUSpriceschange[[#This Row],[Price (pence)]]-BUSpriceschange[[#This Row],[2007 value]]</f>
        <v>8.2699999999999996E-2</v>
      </c>
      <c r="G72" s="31">
        <f>(F72/BUSpriceschange[[#This Row],[2007 value]])*100</f>
        <v>23.249929716052851</v>
      </c>
    </row>
    <row r="73" spans="1:7">
      <c r="A73" s="20">
        <v>43101</v>
      </c>
      <c r="B73" t="s">
        <v>73</v>
      </c>
      <c r="C73" s="30" t="str">
        <f>BUSpriceschange[[#This Row],[Year]]&amp;"_"&amp;BUSpriceschange[[#This Row],[Product]]</f>
        <v>43101_Unsorted Advanced: 1C</v>
      </c>
      <c r="D73" s="48">
        <v>0.44</v>
      </c>
      <c r="E73" s="30">
        <f>D62</f>
        <v>0.35570000000000002</v>
      </c>
      <c r="F73">
        <f>BUSpriceschange[[#This Row],[Price (pence)]]-BUSpriceschange[[#This Row],[2007 value]]</f>
        <v>8.4299999999999986E-2</v>
      </c>
      <c r="G73" s="31">
        <f>(F73/BUSpriceschange[[#This Row],[2007 value]])*100</f>
        <v>23.699746977790266</v>
      </c>
    </row>
    <row r="74" spans="1:7">
      <c r="A74" s="20">
        <v>39539</v>
      </c>
      <c r="B74" t="s">
        <v>74</v>
      </c>
      <c r="C74" t="str">
        <f>BUSpriceschange[[#This Row],[Year]]&amp;"_"&amp;BUSpriceschange[[#This Row],[Product]]</f>
        <v>39539_Unsorted Advanced: 2C</v>
      </c>
      <c r="D74" s="48">
        <v>0.251</v>
      </c>
      <c r="E74">
        <f>BUSpriceschange[[#This Row],[Price (pence)]]</f>
        <v>0.251</v>
      </c>
      <c r="F74">
        <f>BUSpriceschange[[#This Row],[Price (pence)]]-BUSpriceschange[[#This Row],[2007 value]]</f>
        <v>0</v>
      </c>
      <c r="G74" s="31">
        <f>(F74/BUSpriceschange[[#This Row],[2007 value]])*100</f>
        <v>0</v>
      </c>
    </row>
    <row r="75" spans="1:7">
      <c r="A75" s="20">
        <v>39904</v>
      </c>
      <c r="B75" t="s">
        <v>74</v>
      </c>
      <c r="C75" t="str">
        <f>BUSpriceschange[[#This Row],[Year]]&amp;"_"&amp;BUSpriceschange[[#This Row],[Product]]</f>
        <v>39904_Unsorted Advanced: 2C</v>
      </c>
      <c r="D75" s="48">
        <v>0.25209999999999999</v>
      </c>
      <c r="E75">
        <f>D74</f>
        <v>0.251</v>
      </c>
      <c r="F75">
        <f>BUSpriceschange[[#This Row],[Price (pence)]]-BUSpriceschange[[#This Row],[2007 value]]</f>
        <v>1.0999999999999899E-3</v>
      </c>
      <c r="G75" s="31">
        <f>(F75/BUSpriceschange[[#This Row],[2007 value]])*100</f>
        <v>0.43824701195218718</v>
      </c>
    </row>
    <row r="76" spans="1:7">
      <c r="A76" s="20">
        <v>40269</v>
      </c>
      <c r="B76" t="s">
        <v>74</v>
      </c>
      <c r="C76" t="str">
        <f>BUSpriceschange[[#This Row],[Year]]&amp;"_"&amp;BUSpriceschange[[#This Row],[Product]]</f>
        <v>40269_Unsorted Advanced: 2C</v>
      </c>
      <c r="D76" s="48">
        <v>0.24399999999999999</v>
      </c>
      <c r="E76">
        <f>D74</f>
        <v>0.251</v>
      </c>
      <c r="F76">
        <f>BUSpriceschange[[#This Row],[Price (pence)]]-BUSpriceschange[[#This Row],[2007 value]]</f>
        <v>-7.0000000000000062E-3</v>
      </c>
      <c r="G76" s="31">
        <f>(F76/BUSpriceschange[[#This Row],[2007 value]])*100</f>
        <v>-2.7888446215139466</v>
      </c>
    </row>
    <row r="77" spans="1:7">
      <c r="A77" s="20">
        <v>40634</v>
      </c>
      <c r="B77" t="s">
        <v>74</v>
      </c>
      <c r="C77" t="str">
        <f>BUSpriceschange[[#This Row],[Year]]&amp;"_"&amp;BUSpriceschange[[#This Row],[Product]]</f>
        <v>40634_Unsorted Advanced: 2C</v>
      </c>
      <c r="D77" s="48">
        <v>0.2485</v>
      </c>
      <c r="E77">
        <f>D74</f>
        <v>0.251</v>
      </c>
      <c r="F77">
        <f>BUSpriceschange[[#This Row],[Price (pence)]]-BUSpriceschange[[#This Row],[2007 value]]</f>
        <v>-2.5000000000000022E-3</v>
      </c>
      <c r="G77" s="31">
        <f>(F77/BUSpriceschange[[#This Row],[2007 value]])*100</f>
        <v>-0.99601593625498097</v>
      </c>
    </row>
    <row r="78" spans="1:7">
      <c r="A78" s="20">
        <v>41000</v>
      </c>
      <c r="B78" t="s">
        <v>74</v>
      </c>
      <c r="C78" t="str">
        <f>BUSpriceschange[[#This Row],[Year]]&amp;"_"&amp;BUSpriceschange[[#This Row],[Product]]</f>
        <v>41000_Unsorted Advanced: 2C</v>
      </c>
      <c r="D78" s="48">
        <v>0.2636</v>
      </c>
      <c r="E78">
        <f>D74</f>
        <v>0.251</v>
      </c>
      <c r="F78">
        <f>BUSpriceschange[[#This Row],[Price (pence)]]-BUSpriceschange[[#This Row],[2007 value]]</f>
        <v>1.26E-2</v>
      </c>
      <c r="G78" s="31">
        <f>(F78/BUSpriceschange[[#This Row],[2007 value]])*100</f>
        <v>5.0199203187250996</v>
      </c>
    </row>
    <row r="79" spans="1:7">
      <c r="A79" s="20">
        <v>41365</v>
      </c>
      <c r="B79" t="s">
        <v>74</v>
      </c>
      <c r="C79" t="str">
        <f>BUSpriceschange[[#This Row],[Year]]&amp;"_"&amp;BUSpriceschange[[#This Row],[Product]]</f>
        <v>41365_Unsorted Advanced: 2C</v>
      </c>
      <c r="D79" s="48">
        <v>0.27179999999999999</v>
      </c>
      <c r="E79">
        <f>D74</f>
        <v>0.251</v>
      </c>
      <c r="F79">
        <f>BUSpriceschange[[#This Row],[Price (pence)]]-BUSpriceschange[[#This Row],[2007 value]]</f>
        <v>2.0799999999999985E-2</v>
      </c>
      <c r="G79" s="31">
        <f>(F79/BUSpriceschange[[#This Row],[2007 value]])*100</f>
        <v>8.2868525896414287</v>
      </c>
    </row>
    <row r="80" spans="1:7">
      <c r="A80" s="20">
        <v>41579</v>
      </c>
      <c r="B80" t="s">
        <v>74</v>
      </c>
      <c r="C80" t="str">
        <f>BUSpriceschange[[#This Row],[Year]]&amp;"_"&amp;BUSpriceschange[[#This Row],[Product]]</f>
        <v>41579_Unsorted Advanced: 2C</v>
      </c>
      <c r="D80" s="48">
        <v>0.26750000000000002</v>
      </c>
      <c r="E80">
        <f>D74</f>
        <v>0.251</v>
      </c>
      <c r="F80">
        <f>BUSpriceschange[[#This Row],[Price (pence)]]-BUSpriceschange[[#This Row],[2007 value]]</f>
        <v>1.6500000000000015E-2</v>
      </c>
      <c r="G80" s="31">
        <f>(F80/BUSpriceschange[[#This Row],[2007 value]])*100</f>
        <v>6.5737051792828733</v>
      </c>
    </row>
    <row r="81" spans="1:7">
      <c r="A81" s="20">
        <v>41730</v>
      </c>
      <c r="B81" t="s">
        <v>74</v>
      </c>
      <c r="C81" t="str">
        <f>BUSpriceschange[[#This Row],[Year]]&amp;"_"&amp;BUSpriceschange[[#This Row],[Product]]</f>
        <v>41730_Unsorted Advanced: 2C</v>
      </c>
      <c r="D81" s="48">
        <v>0.27960000000000002</v>
      </c>
      <c r="E81">
        <f>D74</f>
        <v>0.251</v>
      </c>
      <c r="F81">
        <f>BUSpriceschange[[#This Row],[Price (pence)]]-BUSpriceschange[[#This Row],[2007 value]]</f>
        <v>2.8600000000000014E-2</v>
      </c>
      <c r="G81" s="31">
        <f>(F81/BUSpriceschange[[#This Row],[2007 value]])*100</f>
        <v>11.394422310756978</v>
      </c>
    </row>
    <row r="82" spans="1:7">
      <c r="A82" s="20">
        <v>42005</v>
      </c>
      <c r="B82" t="s">
        <v>74</v>
      </c>
      <c r="C82" t="str">
        <f>BUSpriceschange[[#This Row],[Year]]&amp;"_"&amp;BUSpriceschange[[#This Row],[Product]]</f>
        <v>42005_Unsorted Advanced: 2C</v>
      </c>
      <c r="D82" s="48">
        <v>0.28639999999999999</v>
      </c>
      <c r="E82">
        <f>D74</f>
        <v>0.251</v>
      </c>
      <c r="F82">
        <f>BUSpriceschange[[#This Row],[Price (pence)]]-BUSpriceschange[[#This Row],[2007 value]]</f>
        <v>3.5399999999999987E-2</v>
      </c>
      <c r="G82" s="31">
        <f>(F82/BUSpriceschange[[#This Row],[2007 value]])*100</f>
        <v>14.103585657370513</v>
      </c>
    </row>
    <row r="83" spans="1:7">
      <c r="A83" s="20">
        <v>42370</v>
      </c>
      <c r="B83" t="s">
        <v>74</v>
      </c>
      <c r="C83" t="str">
        <f>BUSpriceschange[[#This Row],[Year]]&amp;"_"&amp;BUSpriceschange[[#This Row],[Product]]</f>
        <v>42370_Unsorted Advanced: 2C</v>
      </c>
      <c r="D83" s="48">
        <v>0.28620000000000001</v>
      </c>
      <c r="E83">
        <f>D74</f>
        <v>0.251</v>
      </c>
      <c r="F83">
        <f>BUSpriceschange[[#This Row],[Price (pence)]]-BUSpriceschange[[#This Row],[2007 value]]</f>
        <v>3.5200000000000009E-2</v>
      </c>
      <c r="G83" s="31">
        <f>(F83/BUSpriceschange[[#This Row],[2007 value]])*100</f>
        <v>14.023904382470123</v>
      </c>
    </row>
    <row r="84" spans="1:7">
      <c r="A84" s="20">
        <v>42736</v>
      </c>
      <c r="B84" t="s">
        <v>74</v>
      </c>
      <c r="C84" s="30" t="str">
        <f>BUSpriceschange[[#This Row],[Year]]&amp;"_"&amp;BUSpriceschange[[#This Row],[Product]]</f>
        <v>42736_Unsorted Advanced: 2C</v>
      </c>
      <c r="D84" s="48">
        <v>0.2858</v>
      </c>
      <c r="E84">
        <f>D74</f>
        <v>0.251</v>
      </c>
      <c r="F84">
        <f>BUSpriceschange[[#This Row],[Price (pence)]]-BUSpriceschange[[#This Row],[2007 value]]</f>
        <v>3.4799999999999998E-2</v>
      </c>
      <c r="G84" s="31">
        <f>(F84/BUSpriceschange[[#This Row],[2007 value]])*100</f>
        <v>13.864541832669323</v>
      </c>
    </row>
    <row r="85" spans="1:7">
      <c r="A85" s="20">
        <v>43101</v>
      </c>
      <c r="B85" t="s">
        <v>74</v>
      </c>
      <c r="C85" s="30" t="str">
        <f>BUSpriceschange[[#This Row],[Year]]&amp;"_"&amp;BUSpriceschange[[#This Row],[Product]]</f>
        <v>43101_Unsorted Advanced: 2C</v>
      </c>
      <c r="D85" s="48">
        <v>0.26400000000000001</v>
      </c>
      <c r="E85" s="48">
        <f>D74</f>
        <v>0.251</v>
      </c>
      <c r="F85">
        <f>BUSpriceschange[[#This Row],[Price (pence)]]-BUSpriceschange[[#This Row],[2007 value]]</f>
        <v>1.3000000000000012E-2</v>
      </c>
      <c r="G85" s="31">
        <f>(F85/BUSpriceschange[[#This Row],[2007 value]])*100</f>
        <v>5.1792828685259007</v>
      </c>
    </row>
    <row r="86" spans="1:7">
      <c r="A86" s="20">
        <v>39539</v>
      </c>
      <c r="B86" t="s">
        <v>75</v>
      </c>
      <c r="C86" t="str">
        <f>BUSpriceschange[[#This Row],[Year]]&amp;"_"&amp;BUSpriceschange[[#This Row],[Product]]</f>
        <v>39539_Business low sort: 2C OCR</v>
      </c>
      <c r="D86" s="48">
        <v>0.22309999999999999</v>
      </c>
      <c r="E86">
        <f>BUSpriceschange[[#This Row],[Price (pence)]]</f>
        <v>0.22309999999999999</v>
      </c>
      <c r="F86">
        <f>BUSpriceschange[[#This Row],[Price (pence)]]-BUSpriceschange[[#This Row],[2007 value]]</f>
        <v>0</v>
      </c>
      <c r="G86" s="31">
        <f>(F86/BUSpriceschange[[#This Row],[2007 value]])*100</f>
        <v>0</v>
      </c>
    </row>
    <row r="87" spans="1:7">
      <c r="A87" s="20">
        <v>39904</v>
      </c>
      <c r="B87" t="s">
        <v>75</v>
      </c>
      <c r="C87" t="str">
        <f>BUSpriceschange[[#This Row],[Year]]&amp;"_"&amp;BUSpriceschange[[#This Row],[Product]]</f>
        <v>39904_Business low sort: 2C OCR</v>
      </c>
      <c r="D87" s="48">
        <v>0.22339999999999999</v>
      </c>
      <c r="E87">
        <f>D86</f>
        <v>0.22309999999999999</v>
      </c>
      <c r="F87">
        <f>BUSpriceschange[[#This Row],[Price (pence)]]-BUSpriceschange[[#This Row],[2007 value]]</f>
        <v>2.9999999999999472E-4</v>
      </c>
      <c r="G87" s="31">
        <f>(F87/BUSpriceschange[[#This Row],[2007 value]])*100</f>
        <v>0.13446884805019935</v>
      </c>
    </row>
    <row r="88" spans="1:7">
      <c r="A88" s="20">
        <v>40269</v>
      </c>
      <c r="B88" t="s">
        <v>75</v>
      </c>
      <c r="C88" t="str">
        <f>BUSpriceschange[[#This Row],[Year]]&amp;"_"&amp;BUSpriceschange[[#This Row],[Product]]</f>
        <v>40269_Business low sort: 2C OCR</v>
      </c>
      <c r="D88" s="48">
        <v>0.217</v>
      </c>
      <c r="E88">
        <f>D86</f>
        <v>0.22309999999999999</v>
      </c>
      <c r="F88">
        <f>BUSpriceschange[[#This Row],[Price (pence)]]-BUSpriceschange[[#This Row],[2007 value]]</f>
        <v>-6.0999999999999943E-3</v>
      </c>
      <c r="G88" s="31">
        <f>(F88/BUSpriceschange[[#This Row],[2007 value]])*100</f>
        <v>-2.7341999103540986</v>
      </c>
    </row>
    <row r="89" spans="1:7">
      <c r="A89" s="20">
        <v>40634</v>
      </c>
      <c r="B89" t="s">
        <v>75</v>
      </c>
      <c r="C89" t="str">
        <f>BUSpriceschange[[#This Row],[Year]]&amp;"_"&amp;BUSpriceschange[[#This Row],[Product]]</f>
        <v>40634_Business low sort: 2C OCR</v>
      </c>
      <c r="D89" s="48">
        <v>0.23150000000000001</v>
      </c>
      <c r="E89">
        <f>D86</f>
        <v>0.22309999999999999</v>
      </c>
      <c r="F89">
        <f>BUSpriceschange[[#This Row],[Price (pence)]]-BUSpriceschange[[#This Row],[2007 value]]</f>
        <v>8.4000000000000186E-3</v>
      </c>
      <c r="G89" s="31">
        <f>(F89/BUSpriceschange[[#This Row],[2007 value]])*100</f>
        <v>3.765127745405656</v>
      </c>
    </row>
    <row r="90" spans="1:7">
      <c r="A90" s="20">
        <v>41000</v>
      </c>
      <c r="B90" t="s">
        <v>75</v>
      </c>
      <c r="C90" t="str">
        <f>BUSpriceschange[[#This Row],[Year]]&amp;"_"&amp;BUSpriceschange[[#This Row],[Product]]</f>
        <v>41000_Business low sort: 2C OCR</v>
      </c>
      <c r="D90" s="48">
        <v>0.25</v>
      </c>
      <c r="E90">
        <f>D86</f>
        <v>0.22309999999999999</v>
      </c>
      <c r="F90">
        <f>BUSpriceschange[[#This Row],[Price (pence)]]-BUSpriceschange[[#This Row],[2007 value]]</f>
        <v>2.6900000000000007E-2</v>
      </c>
      <c r="G90" s="31">
        <f>(F90/BUSpriceschange[[#This Row],[2007 value]])*100</f>
        <v>12.05737337516809</v>
      </c>
    </row>
    <row r="91" spans="1:7">
      <c r="A91" s="20">
        <v>41365</v>
      </c>
      <c r="B91" t="s">
        <v>75</v>
      </c>
      <c r="C91" t="str">
        <f>BUSpriceschange[[#This Row],[Year]]&amp;"_"&amp;BUSpriceschange[[#This Row],[Product]]</f>
        <v>41365_Business low sort: 2C OCR</v>
      </c>
      <c r="D91" s="48">
        <v>0.24929999999999999</v>
      </c>
      <c r="E91">
        <f>D86</f>
        <v>0.22309999999999999</v>
      </c>
      <c r="F91">
        <f>BUSpriceschange[[#This Row],[Price (pence)]]-BUSpriceschange[[#This Row],[2007 value]]</f>
        <v>2.6200000000000001E-2</v>
      </c>
      <c r="G91" s="31">
        <f>(F91/BUSpriceschange[[#This Row],[2007 value]])*100</f>
        <v>11.743612729717617</v>
      </c>
    </row>
    <row r="92" spans="1:7">
      <c r="A92" s="20">
        <v>41579</v>
      </c>
      <c r="B92" t="s">
        <v>75</v>
      </c>
      <c r="C92" t="str">
        <f>BUSpriceschange[[#This Row],[Year]]&amp;"_"&amp;BUSpriceschange[[#This Row],[Product]]</f>
        <v>41579_Business low sort: 2C OCR</v>
      </c>
      <c r="D92" s="48">
        <v>0.24540000000000001</v>
      </c>
      <c r="E92">
        <f>D86</f>
        <v>0.22309999999999999</v>
      </c>
      <c r="F92">
        <f>BUSpriceschange[[#This Row],[Price (pence)]]-BUSpriceschange[[#This Row],[2007 value]]</f>
        <v>2.2300000000000014E-2</v>
      </c>
      <c r="G92" s="31">
        <f>(F92/BUSpriceschange[[#This Row],[2007 value]])*100</f>
        <v>9.9955177050649997</v>
      </c>
    </row>
    <row r="93" spans="1:7">
      <c r="A93" s="20">
        <v>41730</v>
      </c>
      <c r="B93" t="s">
        <v>75</v>
      </c>
      <c r="C93" t="str">
        <f>BUSpriceschange[[#This Row],[Year]]&amp;"_"&amp;BUSpriceschange[[#This Row],[Product]]</f>
        <v>41730_Business low sort: 2C OCR</v>
      </c>
      <c r="D93" s="48">
        <v>0.2545</v>
      </c>
      <c r="E93">
        <f>D86</f>
        <v>0.22309999999999999</v>
      </c>
      <c r="F93">
        <f>BUSpriceschange[[#This Row],[Price (pence)]]-BUSpriceschange[[#This Row],[2007 value]]</f>
        <v>3.1400000000000011E-2</v>
      </c>
      <c r="G93" s="31">
        <f>(F93/BUSpriceschange[[#This Row],[2007 value]])*100</f>
        <v>14.074406095921116</v>
      </c>
    </row>
    <row r="94" spans="1:7">
      <c r="A94" s="20">
        <v>42005</v>
      </c>
      <c r="B94" t="s">
        <v>75</v>
      </c>
      <c r="C94" t="str">
        <f>BUSpriceschange[[#This Row],[Year]]&amp;"_"&amp;BUSpriceschange[[#This Row],[Product]]</f>
        <v>42005_Business low sort: 2C OCR</v>
      </c>
      <c r="D94" s="48">
        <v>0.26600000000000001</v>
      </c>
      <c r="E94">
        <f>D86</f>
        <v>0.22309999999999999</v>
      </c>
      <c r="F94">
        <f>BUSpriceschange[[#This Row],[Price (pence)]]-BUSpriceschange[[#This Row],[2007 value]]</f>
        <v>4.2900000000000021E-2</v>
      </c>
      <c r="G94" s="31">
        <f>(F94/BUSpriceschange[[#This Row],[2007 value]])*100</f>
        <v>19.229045271178855</v>
      </c>
    </row>
    <row r="95" spans="1:7">
      <c r="A95" s="20">
        <v>42370</v>
      </c>
      <c r="B95" t="s">
        <v>75</v>
      </c>
      <c r="C95" t="str">
        <f>BUSpriceschange[[#This Row],[Year]]&amp;"_"&amp;BUSpriceschange[[#This Row],[Product]]</f>
        <v>42370_Business low sort: 2C OCR</v>
      </c>
      <c r="D95" s="48">
        <v>0.27129999999999999</v>
      </c>
      <c r="E95">
        <f>D86</f>
        <v>0.22309999999999999</v>
      </c>
      <c r="F95">
        <f>BUSpriceschange[[#This Row],[Price (pence)]]-BUSpriceschange[[#This Row],[2007 value]]</f>
        <v>4.8199999999999993E-2</v>
      </c>
      <c r="G95" s="31">
        <f>(F95/BUSpriceschange[[#This Row],[2007 value]])*100</f>
        <v>21.604661586732405</v>
      </c>
    </row>
    <row r="96" spans="1:7">
      <c r="A96" s="20">
        <v>42736</v>
      </c>
      <c r="B96" t="s">
        <v>75</v>
      </c>
      <c r="C96" s="30" t="str">
        <f>BUSpriceschange[[#This Row],[Year]]&amp;"_"&amp;BUSpriceschange[[#This Row],[Product]]</f>
        <v>42736_Business low sort: 2C OCR</v>
      </c>
      <c r="D96" s="48">
        <v>0.27339999999999998</v>
      </c>
      <c r="E96" s="30">
        <f>D86</f>
        <v>0.22309999999999999</v>
      </c>
      <c r="F96">
        <f>BUSpriceschange[[#This Row],[Price (pence)]]-BUSpriceschange[[#This Row],[2007 value]]</f>
        <v>5.0299999999999984E-2</v>
      </c>
      <c r="G96" s="31">
        <f>(F96/BUSpriceschange[[#This Row],[2007 value]])*100</f>
        <v>22.54594352308381</v>
      </c>
    </row>
    <row r="97" spans="1:7">
      <c r="A97" s="20">
        <v>43101</v>
      </c>
      <c r="B97" t="s">
        <v>75</v>
      </c>
      <c r="C97" s="30" t="str">
        <f>BUSpriceschange[[#This Row],[Year]]&amp;"_"&amp;BUSpriceschange[[#This Row],[Product]]</f>
        <v>43101_Business low sort: 2C OCR</v>
      </c>
      <c r="D97" s="48">
        <v>0.28420000000000001</v>
      </c>
      <c r="E97" s="48">
        <f>D86</f>
        <v>0.22309999999999999</v>
      </c>
      <c r="F97">
        <f>BUSpriceschange[[#This Row],[Price (pence)]]-BUSpriceschange[[#This Row],[2007 value]]</f>
        <v>6.1100000000000015E-2</v>
      </c>
      <c r="G97" s="31">
        <f>(F97/BUSpriceschange[[#This Row],[2007 value]])*100</f>
        <v>27.386822052891084</v>
      </c>
    </row>
    <row r="98" spans="1:7">
      <c r="A98" s="20">
        <v>39539</v>
      </c>
      <c r="B98" t="s">
        <v>76</v>
      </c>
      <c r="C98" t="str">
        <f>BUSpriceschange[[#This Row],[Year]]&amp;"_"&amp;BUSpriceschange[[#This Row],[Product]]</f>
        <v>39539_Business low sort: Econ OCR</v>
      </c>
      <c r="D98" s="48">
        <v>0.1951</v>
      </c>
      <c r="E98">
        <f>BUSpriceschange[[#This Row],[Price (pence)]]</f>
        <v>0.1951</v>
      </c>
      <c r="F98">
        <f>BUSpriceschange[[#This Row],[Price (pence)]]-BUSpriceschange[[#This Row],[2007 value]]</f>
        <v>0</v>
      </c>
      <c r="G98" s="31">
        <f>(F98/BUSpriceschange[[#This Row],[2007 value]])*100</f>
        <v>0</v>
      </c>
    </row>
    <row r="99" spans="1:7">
      <c r="A99" s="20">
        <v>39904</v>
      </c>
      <c r="B99" t="s">
        <v>76</v>
      </c>
      <c r="C99" t="str">
        <f>BUSpriceschange[[#This Row],[Year]]&amp;"_"&amp;BUSpriceschange[[#This Row],[Product]]</f>
        <v>39904_Business low sort: Econ OCR</v>
      </c>
      <c r="D99" s="48">
        <v>0.2009</v>
      </c>
      <c r="E99">
        <f>D98</f>
        <v>0.1951</v>
      </c>
      <c r="F99">
        <f>BUSpriceschange[[#This Row],[Price (pence)]]-BUSpriceschange[[#This Row],[2007 value]]</f>
        <v>5.7999999999999996E-3</v>
      </c>
      <c r="G99" s="31">
        <f>(F99/BUSpriceschange[[#This Row],[2007 value]])*100</f>
        <v>2.9728344438749357</v>
      </c>
    </row>
    <row r="100" spans="1:7">
      <c r="A100" s="20">
        <v>40269</v>
      </c>
      <c r="B100" t="s">
        <v>76</v>
      </c>
      <c r="C100" t="str">
        <f>BUSpriceschange[[#This Row],[Year]]&amp;"_"&amp;BUSpriceschange[[#This Row],[Product]]</f>
        <v>40269_Business low sort: Econ OCR</v>
      </c>
      <c r="D100" s="48">
        <v>0.18970000000000001</v>
      </c>
      <c r="E100">
        <f>D98</f>
        <v>0.1951</v>
      </c>
      <c r="F100">
        <f>BUSpriceschange[[#This Row],[Price (pence)]]-BUSpriceschange[[#This Row],[2007 value]]</f>
        <v>-5.3999999999999881E-3</v>
      </c>
      <c r="G100" s="31">
        <f>(F100/BUSpriceschange[[#This Row],[2007 value]])*100</f>
        <v>-2.7678113787801069</v>
      </c>
    </row>
    <row r="101" spans="1:7">
      <c r="A101" s="20">
        <v>40634</v>
      </c>
      <c r="B101" t="s">
        <v>76</v>
      </c>
      <c r="C101" t="str">
        <f>BUSpriceschange[[#This Row],[Year]]&amp;"_"&amp;BUSpriceschange[[#This Row],[Product]]</f>
        <v>40634_Business low sort: Econ OCR</v>
      </c>
      <c r="D101" s="48">
        <v>0.2064</v>
      </c>
      <c r="E101">
        <f>D98</f>
        <v>0.1951</v>
      </c>
      <c r="F101">
        <f>BUSpriceschange[[#This Row],[Price (pence)]]-BUSpriceschange[[#This Row],[2007 value]]</f>
        <v>1.1300000000000004E-2</v>
      </c>
      <c r="G101" s="31">
        <f>(F101/BUSpriceschange[[#This Row],[2007 value]])*100</f>
        <v>5.7919015889287575</v>
      </c>
    </row>
    <row r="102" spans="1:7">
      <c r="A102" s="20">
        <v>41000</v>
      </c>
      <c r="B102" t="s">
        <v>76</v>
      </c>
      <c r="C102" t="str">
        <f>BUSpriceschange[[#This Row],[Year]]&amp;"_"&amp;BUSpriceschange[[#This Row],[Product]]</f>
        <v>41000_Business low sort: Econ OCR</v>
      </c>
      <c r="D102" s="48">
        <v>0.22470000000000001</v>
      </c>
      <c r="E102">
        <f>D98</f>
        <v>0.1951</v>
      </c>
      <c r="F102">
        <f>BUSpriceschange[[#This Row],[Price (pence)]]-BUSpriceschange[[#This Row],[2007 value]]</f>
        <v>2.9600000000000015E-2</v>
      </c>
      <c r="G102" s="31">
        <f>(F102/BUSpriceschange[[#This Row],[2007 value]])*100</f>
        <v>15.171706817016922</v>
      </c>
    </row>
    <row r="103" spans="1:7">
      <c r="A103" s="20">
        <v>41365</v>
      </c>
      <c r="B103" t="s">
        <v>76</v>
      </c>
      <c r="C103" t="str">
        <f>BUSpriceschange[[#This Row],[Year]]&amp;"_"&amp;BUSpriceschange[[#This Row],[Product]]</f>
        <v>41365_Business low sort: Econ OCR</v>
      </c>
      <c r="D103" s="48">
        <v>0.22470000000000001</v>
      </c>
      <c r="E103">
        <f>D98</f>
        <v>0.1951</v>
      </c>
      <c r="F103">
        <f>BUSpriceschange[[#This Row],[Price (pence)]]-BUSpriceschange[[#This Row],[2007 value]]</f>
        <v>2.9600000000000015E-2</v>
      </c>
      <c r="G103" s="31">
        <f>(F103/BUSpriceschange[[#This Row],[2007 value]])*100</f>
        <v>15.171706817016922</v>
      </c>
    </row>
    <row r="104" spans="1:7">
      <c r="A104" s="20">
        <v>41579</v>
      </c>
      <c r="B104" t="s">
        <v>76</v>
      </c>
      <c r="C104" t="str">
        <f>BUSpriceschange[[#This Row],[Year]]&amp;"_"&amp;BUSpriceschange[[#This Row],[Product]]</f>
        <v>41579_Business low sort: Econ OCR</v>
      </c>
      <c r="D104" s="48">
        <v>0.22109999999999999</v>
      </c>
      <c r="E104">
        <f>D98</f>
        <v>0.1951</v>
      </c>
      <c r="F104">
        <f>BUSpriceschange[[#This Row],[Price (pence)]]-BUSpriceschange[[#This Row],[2007 value]]</f>
        <v>2.5999999999999995E-2</v>
      </c>
      <c r="G104" s="31">
        <f>(F104/BUSpriceschange[[#This Row],[2007 value]])*100</f>
        <v>13.326499231163504</v>
      </c>
    </row>
    <row r="105" spans="1:7">
      <c r="A105" s="20">
        <v>41730</v>
      </c>
      <c r="B105" t="s">
        <v>76</v>
      </c>
      <c r="C105" t="str">
        <f>BUSpriceschange[[#This Row],[Year]]&amp;"_"&amp;BUSpriceschange[[#This Row],[Product]]</f>
        <v>41730_Business low sort: Econ OCR</v>
      </c>
      <c r="D105" s="48">
        <v>0.2296</v>
      </c>
      <c r="E105">
        <f>D98</f>
        <v>0.1951</v>
      </c>
      <c r="F105">
        <f>BUSpriceschange[[#This Row],[Price (pence)]]-BUSpriceschange[[#This Row],[2007 value]]</f>
        <v>3.4500000000000003E-2</v>
      </c>
      <c r="G105" s="31">
        <f>(F105/BUSpriceschange[[#This Row],[2007 value]])*100</f>
        <v>17.683239364428498</v>
      </c>
    </row>
    <row r="106" spans="1:7">
      <c r="A106" s="20">
        <v>42005</v>
      </c>
      <c r="B106" t="s">
        <v>76</v>
      </c>
      <c r="C106" t="str">
        <f>BUSpriceschange[[#This Row],[Year]]&amp;"_"&amp;BUSpriceschange[[#This Row],[Product]]</f>
        <v>42005_Business low sort: Econ OCR</v>
      </c>
      <c r="D106" s="48">
        <v>0.2402</v>
      </c>
      <c r="E106">
        <f>D98</f>
        <v>0.1951</v>
      </c>
      <c r="F106">
        <f>BUSpriceschange[[#This Row],[Price (pence)]]-BUSpriceschange[[#This Row],[2007 value]]</f>
        <v>4.5100000000000001E-2</v>
      </c>
      <c r="G106" s="31">
        <f>(F106/BUSpriceschange[[#This Row],[2007 value]])*100</f>
        <v>23.116350589441314</v>
      </c>
    </row>
    <row r="107" spans="1:7">
      <c r="A107" s="20">
        <v>42370</v>
      </c>
      <c r="B107" t="s">
        <v>76</v>
      </c>
      <c r="C107" t="str">
        <f>BUSpriceschange[[#This Row],[Year]]&amp;"_"&amp;BUSpriceschange[[#This Row],[Product]]</f>
        <v>42370_Business low sort: Econ OCR</v>
      </c>
      <c r="D107" s="48">
        <v>0.24529999999999999</v>
      </c>
      <c r="E107">
        <f>D98</f>
        <v>0.1951</v>
      </c>
      <c r="F107">
        <f>BUSpriceschange[[#This Row],[Price (pence)]]-BUSpriceschange[[#This Row],[2007 value]]</f>
        <v>5.0199999999999995E-2</v>
      </c>
      <c r="G107" s="31">
        <f>(F107/BUSpriceschange[[#This Row],[2007 value]])*100</f>
        <v>25.730394669400305</v>
      </c>
    </row>
    <row r="108" spans="1:7">
      <c r="A108" s="20">
        <v>42736</v>
      </c>
      <c r="B108" t="s">
        <v>76</v>
      </c>
      <c r="C108" s="30" t="str">
        <f>BUSpriceschange[[#This Row],[Year]]&amp;"_"&amp;BUSpriceschange[[#This Row],[Product]]</f>
        <v>42736_Business low sort: Econ OCR</v>
      </c>
      <c r="D108" s="48">
        <v>0.2472</v>
      </c>
      <c r="E108" s="30">
        <f>D98</f>
        <v>0.1951</v>
      </c>
      <c r="F108">
        <f>BUSpriceschange[[#This Row],[Price (pence)]]-BUSpriceschange[[#This Row],[2007 value]]</f>
        <v>5.2100000000000007E-2</v>
      </c>
      <c r="G108" s="31">
        <f>(F108/BUSpriceschange[[#This Row],[2007 value]])*100</f>
        <v>26.704254228600721</v>
      </c>
    </row>
    <row r="109" spans="1:7">
      <c r="A109" s="20">
        <v>43101</v>
      </c>
      <c r="B109" t="s">
        <v>76</v>
      </c>
      <c r="C109" s="30" t="str">
        <f>BUSpriceschange[[#This Row],[Year]]&amp;"_"&amp;BUSpriceschange[[#This Row],[Product]]</f>
        <v>43101_Business low sort: Econ OCR</v>
      </c>
      <c r="D109" s="48">
        <v>0.25729999999999997</v>
      </c>
      <c r="E109" s="30">
        <f>D98</f>
        <v>0.1951</v>
      </c>
      <c r="F109">
        <f>BUSpriceschange[[#This Row],[Price (pence)]]-BUSpriceschange[[#This Row],[2007 value]]</f>
        <v>6.2199999999999978E-2</v>
      </c>
      <c r="G109" s="31">
        <f>(F109/BUSpriceschange[[#This Row],[2007 value]])*100</f>
        <v>31.881086622244993</v>
      </c>
    </row>
    <row r="110" spans="1:7">
      <c r="A110" s="20"/>
    </row>
    <row r="111" spans="1:7">
      <c r="A111" s="20"/>
    </row>
    <row r="112" spans="1:7">
      <c r="A112" s="20"/>
    </row>
  </sheetData>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L61"/>
  <sheetViews>
    <sheetView zoomScale="110" zoomScaleNormal="110" workbookViewId="0">
      <selection activeCell="B56" sqref="B56"/>
    </sheetView>
  </sheetViews>
  <sheetFormatPr defaultRowHeight="14.25"/>
  <cols>
    <col min="1" max="1" width="9.06640625" style="1"/>
    <col min="2" max="2" width="34.33203125" bestFit="1" customWidth="1"/>
    <col min="3" max="3" width="9.06640625" style="10"/>
    <col min="4" max="4" width="9.73046875" customWidth="1"/>
    <col min="7" max="7" width="9.06640625" style="31"/>
    <col min="10" max="10" width="9.06640625" style="30"/>
  </cols>
  <sheetData>
    <row r="1" spans="1:12" s="8" customFormat="1">
      <c r="A1" s="9" t="s">
        <v>25</v>
      </c>
      <c r="B1" s="9" t="s">
        <v>350</v>
      </c>
      <c r="C1" s="46" t="s">
        <v>32</v>
      </c>
      <c r="D1" t="s">
        <v>0</v>
      </c>
      <c r="E1" s="9" t="s">
        <v>92</v>
      </c>
      <c r="F1" s="9" t="s">
        <v>91</v>
      </c>
      <c r="G1" s="32" t="s">
        <v>90</v>
      </c>
      <c r="J1" s="47"/>
    </row>
    <row r="2" spans="1:12">
      <c r="A2" s="2">
        <v>40269</v>
      </c>
      <c r="B2" s="1" t="s">
        <v>413</v>
      </c>
      <c r="C2" s="4">
        <v>16.77</v>
      </c>
      <c r="D2" s="23">
        <f>C2/100</f>
        <v>0.16769999999999999</v>
      </c>
      <c r="E2" s="23">
        <f>accessprices[[#This Row],[Price (£)]]</f>
        <v>0.16769999999999999</v>
      </c>
      <c r="F2">
        <f>accessprices[[#This Row],[Price (£)]]-accessprices[[#This Row],[2007 value]]</f>
        <v>0</v>
      </c>
      <c r="G2" s="31">
        <f>(accessprices[[#This Row],[Workings]]/accessprices[[#This Row],[2007 value]])*100</f>
        <v>0</v>
      </c>
    </row>
    <row r="3" spans="1:12">
      <c r="A3" s="2">
        <v>40634</v>
      </c>
      <c r="B3" s="1" t="s">
        <v>413</v>
      </c>
      <c r="C3" s="4">
        <v>19.350000000000001</v>
      </c>
      <c r="D3" s="23">
        <f t="shared" ref="D3:D47" si="0">C3/100</f>
        <v>0.19350000000000001</v>
      </c>
      <c r="E3" s="23">
        <f>D2</f>
        <v>0.16769999999999999</v>
      </c>
      <c r="F3">
        <f>accessprices[[#This Row],[Price (£)]]-accessprices[[#This Row],[2007 value]]</f>
        <v>2.5800000000000017E-2</v>
      </c>
      <c r="G3" s="31">
        <f>(accessprices[[#This Row],[Workings]]/accessprices[[#This Row],[2007 value]])*100</f>
        <v>15.384615384615397</v>
      </c>
    </row>
    <row r="4" spans="1:12">
      <c r="A4" s="2">
        <v>41000</v>
      </c>
      <c r="B4" s="1" t="s">
        <v>413</v>
      </c>
      <c r="C4" s="4">
        <v>20.8</v>
      </c>
      <c r="D4" s="23">
        <f t="shared" si="0"/>
        <v>0.20800000000000002</v>
      </c>
      <c r="E4" s="23">
        <f>D2</f>
        <v>0.16769999999999999</v>
      </c>
      <c r="F4">
        <f>accessprices[[#This Row],[Price (£)]]-accessprices[[#This Row],[2007 value]]</f>
        <v>4.030000000000003E-2</v>
      </c>
      <c r="G4" s="31">
        <f>(accessprices[[#This Row],[Workings]]/accessprices[[#This Row],[2007 value]])*100</f>
        <v>24.031007751938006</v>
      </c>
    </row>
    <row r="5" spans="1:12">
      <c r="A5" s="2">
        <v>41365</v>
      </c>
      <c r="B5" s="1" t="s">
        <v>413</v>
      </c>
      <c r="C5" s="4">
        <v>20.83</v>
      </c>
      <c r="D5" s="23">
        <f t="shared" si="0"/>
        <v>0.20829999999999999</v>
      </c>
      <c r="E5" s="23">
        <f>D2</f>
        <v>0.16769999999999999</v>
      </c>
      <c r="F5">
        <f>accessprices[[#This Row],[Price (£)]]-accessprices[[#This Row],[2007 value]]</f>
        <v>4.0599999999999997E-2</v>
      </c>
      <c r="G5" s="31">
        <f>(accessprices[[#This Row],[Workings]]/accessprices[[#This Row],[2007 value]])*100</f>
        <v>24.209898628503279</v>
      </c>
    </row>
    <row r="6" spans="1:12">
      <c r="A6" s="2">
        <v>41730</v>
      </c>
      <c r="B6" s="1" t="s">
        <v>413</v>
      </c>
      <c r="C6" s="4">
        <v>21.34</v>
      </c>
      <c r="D6" s="23">
        <f t="shared" si="0"/>
        <v>0.21340000000000001</v>
      </c>
      <c r="E6" s="23">
        <f>D2</f>
        <v>0.16769999999999999</v>
      </c>
      <c r="F6">
        <f>accessprices[[#This Row],[Price (£)]]-accessprices[[#This Row],[2007 value]]</f>
        <v>4.5700000000000018E-2</v>
      </c>
      <c r="G6" s="31">
        <f>(accessprices[[#This Row],[Workings]]/accessprices[[#This Row],[2007 value]])*100</f>
        <v>27.251043530113311</v>
      </c>
    </row>
    <row r="7" spans="1:12">
      <c r="A7" s="2">
        <v>42005</v>
      </c>
      <c r="B7" s="1" t="s">
        <v>413</v>
      </c>
      <c r="C7" s="4">
        <v>22.3</v>
      </c>
      <c r="D7" s="23">
        <f t="shared" si="0"/>
        <v>0.223</v>
      </c>
      <c r="E7" s="23">
        <f>D2</f>
        <v>0.16769999999999999</v>
      </c>
      <c r="F7">
        <f>accessprices[[#This Row],[Price (£)]]-accessprices[[#This Row],[2007 value]]</f>
        <v>5.5300000000000016E-2</v>
      </c>
      <c r="G7" s="31">
        <f>(accessprices[[#This Row],[Workings]]/accessprices[[#This Row],[2007 value]])*100</f>
        <v>32.975551580202755</v>
      </c>
    </row>
    <row r="8" spans="1:12">
      <c r="A8" s="2">
        <v>42370</v>
      </c>
      <c r="B8" s="1" t="s">
        <v>413</v>
      </c>
      <c r="C8" s="4">
        <v>22.94</v>
      </c>
      <c r="D8" s="23">
        <f t="shared" si="0"/>
        <v>0.22940000000000002</v>
      </c>
      <c r="E8" s="23">
        <f>D2</f>
        <v>0.16769999999999999</v>
      </c>
      <c r="F8">
        <f>accessprices[[#This Row],[Price (£)]]-accessprices[[#This Row],[2007 value]]</f>
        <v>6.1700000000000033E-2</v>
      </c>
      <c r="G8" s="31">
        <f>(accessprices[[#This Row],[Workings]]/accessprices[[#This Row],[2007 value]])*100</f>
        <v>36.791890280262393</v>
      </c>
    </row>
    <row r="9" spans="1:12">
      <c r="A9" s="2">
        <v>42555</v>
      </c>
      <c r="B9" s="1" t="s">
        <v>413</v>
      </c>
      <c r="C9" s="4">
        <v>22.75</v>
      </c>
      <c r="D9" s="23">
        <f t="shared" si="0"/>
        <v>0.22750000000000001</v>
      </c>
      <c r="E9" s="23">
        <f>D2</f>
        <v>0.16769999999999999</v>
      </c>
      <c r="F9">
        <f>accessprices[[#This Row],[Price (£)]]-accessprices[[#This Row],[2007 value]]</f>
        <v>5.980000000000002E-2</v>
      </c>
      <c r="G9" s="31">
        <f>(accessprices[[#This Row],[Workings]]/accessprices[[#This Row],[2007 value]])*100</f>
        <v>35.658914728682184</v>
      </c>
    </row>
    <row r="10" spans="1:12">
      <c r="A10" s="2">
        <v>42736</v>
      </c>
      <c r="B10" s="1" t="s">
        <v>413</v>
      </c>
      <c r="C10" s="4">
        <v>23.38</v>
      </c>
      <c r="D10" s="23">
        <f>C10/100</f>
        <v>0.23379999999999998</v>
      </c>
      <c r="E10" s="23">
        <f>D2</f>
        <v>0.16769999999999999</v>
      </c>
      <c r="F10">
        <f>accessprices[[#This Row],[Price (£)]]-accessprices[[#This Row],[2007 value]]</f>
        <v>6.6099999999999992E-2</v>
      </c>
      <c r="G10" s="31">
        <f>(accessprices[[#This Row],[Workings]]/accessprices[[#This Row],[2007 value]])*100</f>
        <v>39.415623136553371</v>
      </c>
    </row>
    <row r="11" spans="1:12">
      <c r="A11" s="2">
        <v>40269</v>
      </c>
      <c r="B11" s="1" t="s">
        <v>414</v>
      </c>
      <c r="C11" s="4">
        <v>16.48</v>
      </c>
      <c r="D11" s="23">
        <f t="shared" si="0"/>
        <v>0.1648</v>
      </c>
      <c r="E11" s="23">
        <f>accessprices[[#This Row],[Price (£)]]</f>
        <v>0.1648</v>
      </c>
      <c r="F11">
        <f>accessprices[[#This Row],[Price (£)]]-accessprices[[#This Row],[2007 value]]</f>
        <v>0</v>
      </c>
      <c r="G11" s="31">
        <f>(accessprices[[#This Row],[Workings]]/accessprices[[#This Row],[2007 value]])*100</f>
        <v>0</v>
      </c>
    </row>
    <row r="12" spans="1:12">
      <c r="A12" s="2">
        <v>40634</v>
      </c>
      <c r="B12" s="1" t="s">
        <v>414</v>
      </c>
      <c r="C12" s="4">
        <v>17.079999999999998</v>
      </c>
      <c r="D12" s="23">
        <f t="shared" si="0"/>
        <v>0.17079999999999998</v>
      </c>
      <c r="E12" s="23">
        <f>D11</f>
        <v>0.1648</v>
      </c>
      <c r="F12">
        <f>accessprices[[#This Row],[Price (£)]]-accessprices[[#This Row],[2007 value]]</f>
        <v>5.9999999999999776E-3</v>
      </c>
      <c r="G12" s="31">
        <f>(accessprices[[#This Row],[Workings]]/accessprices[[#This Row],[2007 value]])*100</f>
        <v>3.6407766990291126</v>
      </c>
    </row>
    <row r="13" spans="1:12">
      <c r="A13" s="2">
        <v>41000</v>
      </c>
      <c r="B13" s="1" t="s">
        <v>414</v>
      </c>
      <c r="C13" s="4">
        <v>17.28</v>
      </c>
      <c r="D13" s="23">
        <f t="shared" si="0"/>
        <v>0.17280000000000001</v>
      </c>
      <c r="E13" s="23">
        <f>D11</f>
        <v>0.1648</v>
      </c>
      <c r="F13">
        <f>accessprices[[#This Row],[Price (£)]]-accessprices[[#This Row],[2007 value]]</f>
        <v>8.0000000000000071E-3</v>
      </c>
      <c r="G13" s="31">
        <f>(accessprices[[#This Row],[Workings]]/accessprices[[#This Row],[2007 value]])*100</f>
        <v>4.854368932038839</v>
      </c>
    </row>
    <row r="14" spans="1:12">
      <c r="A14" s="2">
        <v>41365</v>
      </c>
      <c r="B14" s="1" t="s">
        <v>414</v>
      </c>
      <c r="C14" s="4">
        <v>17.09</v>
      </c>
      <c r="D14" s="23">
        <f t="shared" si="0"/>
        <v>0.1709</v>
      </c>
      <c r="E14" s="23">
        <f>D11</f>
        <v>0.1648</v>
      </c>
      <c r="F14">
        <f>accessprices[[#This Row],[Price (£)]]-accessprices[[#This Row],[2007 value]]</f>
        <v>6.0999999999999943E-3</v>
      </c>
      <c r="G14" s="31">
        <f>(accessprices[[#This Row],[Workings]]/accessprices[[#This Row],[2007 value]])*100</f>
        <v>3.7014563106796081</v>
      </c>
    </row>
    <row r="15" spans="1:12">
      <c r="A15" s="2">
        <v>41730</v>
      </c>
      <c r="B15" s="1" t="s">
        <v>414</v>
      </c>
      <c r="C15" s="4">
        <v>17.11</v>
      </c>
      <c r="D15" s="23">
        <f t="shared" si="0"/>
        <v>0.1711</v>
      </c>
      <c r="E15" s="23">
        <f>D11</f>
        <v>0.1648</v>
      </c>
      <c r="F15">
        <f>accessprices[[#This Row],[Price (£)]]-accessprices[[#This Row],[2007 value]]</f>
        <v>6.3E-3</v>
      </c>
      <c r="G15" s="31">
        <f>(accessprices[[#This Row],[Workings]]/accessprices[[#This Row],[2007 value]])*100</f>
        <v>3.8228155339805823</v>
      </c>
      <c r="H15" s="2"/>
      <c r="I15" s="2"/>
      <c r="J15" s="33"/>
      <c r="K15" s="2"/>
      <c r="L15" s="2"/>
    </row>
    <row r="16" spans="1:12">
      <c r="A16" s="2">
        <v>42005</v>
      </c>
      <c r="B16" s="1" t="s">
        <v>414</v>
      </c>
      <c r="C16" s="4">
        <v>17.7</v>
      </c>
      <c r="D16" s="23">
        <f t="shared" si="0"/>
        <v>0.17699999999999999</v>
      </c>
      <c r="E16" s="23">
        <f>D11</f>
        <v>0.1648</v>
      </c>
      <c r="F16">
        <f>accessprices[[#This Row],[Price (£)]]-accessprices[[#This Row],[2007 value]]</f>
        <v>1.2199999999999989E-2</v>
      </c>
      <c r="G16" s="31">
        <f>(accessprices[[#This Row],[Workings]]/accessprices[[#This Row],[2007 value]])*100</f>
        <v>7.4029126213592162</v>
      </c>
      <c r="H16" s="1"/>
      <c r="I16" s="1"/>
      <c r="J16" s="33"/>
      <c r="K16" s="4"/>
      <c r="L16" s="4"/>
    </row>
    <row r="17" spans="1:12">
      <c r="A17" s="2">
        <v>42370</v>
      </c>
      <c r="B17" s="1" t="s">
        <v>414</v>
      </c>
      <c r="C17" s="4">
        <v>18</v>
      </c>
      <c r="D17" s="23">
        <f t="shared" si="0"/>
        <v>0.18</v>
      </c>
      <c r="E17" s="23">
        <f>D11</f>
        <v>0.1648</v>
      </c>
      <c r="F17">
        <f>accessprices[[#This Row],[Price (£)]]-accessprices[[#This Row],[2007 value]]</f>
        <v>1.5199999999999991E-2</v>
      </c>
      <c r="G17" s="31">
        <f>(accessprices[[#This Row],[Workings]]/accessprices[[#This Row],[2007 value]])*100</f>
        <v>9.2233009708737814</v>
      </c>
      <c r="H17" s="1"/>
      <c r="I17" s="1"/>
      <c r="J17" s="33"/>
      <c r="K17" s="4"/>
      <c r="L17" s="4"/>
    </row>
    <row r="18" spans="1:12">
      <c r="A18" s="2">
        <v>42555</v>
      </c>
      <c r="B18" s="1" t="s">
        <v>414</v>
      </c>
      <c r="C18" s="4">
        <v>17.93</v>
      </c>
      <c r="D18" s="23">
        <f t="shared" si="0"/>
        <v>0.17929999999999999</v>
      </c>
      <c r="E18" s="23">
        <f>D11</f>
        <v>0.1648</v>
      </c>
      <c r="F18">
        <f>accessprices[[#This Row],[Price (£)]]-accessprices[[#This Row],[2007 value]]</f>
        <v>1.4499999999999985E-2</v>
      </c>
      <c r="G18" s="31">
        <f>(accessprices[[#This Row],[Workings]]/accessprices[[#This Row],[2007 value]])*100</f>
        <v>8.798543689320379</v>
      </c>
      <c r="H18" s="1"/>
      <c r="I18" s="1"/>
      <c r="J18" s="33"/>
      <c r="K18" s="4"/>
      <c r="L18" s="4"/>
    </row>
    <row r="19" spans="1:12">
      <c r="A19" s="2">
        <v>42736</v>
      </c>
      <c r="B19" s="1" t="s">
        <v>414</v>
      </c>
      <c r="C19" s="4">
        <v>18.11</v>
      </c>
      <c r="D19" s="23">
        <f>C19/100</f>
        <v>0.18109999999999998</v>
      </c>
      <c r="E19" s="23">
        <f>D11</f>
        <v>0.1648</v>
      </c>
      <c r="F19">
        <f>accessprices[[#This Row],[Price (£)]]-accessprices[[#This Row],[2007 value]]</f>
        <v>1.6299999999999981E-2</v>
      </c>
      <c r="G19" s="31">
        <f>(accessprices[[#This Row],[Workings]]/accessprices[[#This Row],[2007 value]])*100</f>
        <v>9.8907766990291144</v>
      </c>
    </row>
    <row r="20" spans="1:12">
      <c r="A20" s="2">
        <v>40269</v>
      </c>
      <c r="B20" s="1" t="s">
        <v>23</v>
      </c>
      <c r="C20" s="4">
        <v>17.559999999999999</v>
      </c>
      <c r="D20" s="23">
        <f t="shared" si="0"/>
        <v>0.17559999999999998</v>
      </c>
      <c r="E20" s="23">
        <f>accessprices[[#This Row],[Price (£)]]</f>
        <v>0.17559999999999998</v>
      </c>
      <c r="F20">
        <f>accessprices[[#This Row],[Price (£)]]-accessprices[[#This Row],[2007 value]]</f>
        <v>0</v>
      </c>
      <c r="G20" s="31">
        <f>(accessprices[[#This Row],[Workings]]/accessprices[[#This Row],[2007 value]])*100</f>
        <v>0</v>
      </c>
    </row>
    <row r="21" spans="1:12">
      <c r="A21" s="2">
        <v>40634</v>
      </c>
      <c r="B21" s="1" t="s">
        <v>23</v>
      </c>
      <c r="C21" s="4">
        <v>20.89</v>
      </c>
      <c r="D21" s="23">
        <f t="shared" si="0"/>
        <v>0.2089</v>
      </c>
      <c r="E21" s="23">
        <f>D20</f>
        <v>0.17559999999999998</v>
      </c>
      <c r="F21">
        <f>accessprices[[#This Row],[Price (£)]]-accessprices[[#This Row],[2007 value]]</f>
        <v>3.3300000000000024E-2</v>
      </c>
      <c r="G21" s="31">
        <f>(accessprices[[#This Row],[Workings]]/accessprices[[#This Row],[2007 value]])*100</f>
        <v>18.963553530751724</v>
      </c>
    </row>
    <row r="22" spans="1:12">
      <c r="A22" s="2">
        <v>41000</v>
      </c>
      <c r="B22" s="1" t="s">
        <v>23</v>
      </c>
      <c r="C22" s="4">
        <v>22.83</v>
      </c>
      <c r="D22" s="23">
        <f t="shared" si="0"/>
        <v>0.22829999999999998</v>
      </c>
      <c r="E22" s="23">
        <f>D20</f>
        <v>0.17559999999999998</v>
      </c>
      <c r="F22">
        <f>accessprices[[#This Row],[Price (£)]]-accessprices[[#This Row],[2007 value]]</f>
        <v>5.2699999999999997E-2</v>
      </c>
      <c r="G22" s="31">
        <f>(accessprices[[#This Row],[Workings]]/accessprices[[#This Row],[2007 value]])*100</f>
        <v>30.011389521640091</v>
      </c>
    </row>
    <row r="23" spans="1:12">
      <c r="A23" s="2">
        <v>41365</v>
      </c>
      <c r="B23" s="1" t="s">
        <v>23</v>
      </c>
      <c r="C23" s="4">
        <v>22.91</v>
      </c>
      <c r="D23" s="23">
        <f t="shared" si="0"/>
        <v>0.2291</v>
      </c>
      <c r="E23" s="23">
        <f>D20</f>
        <v>0.17559999999999998</v>
      </c>
      <c r="F23">
        <f>accessprices[[#This Row],[Price (£)]]-accessprices[[#This Row],[2007 value]]</f>
        <v>5.350000000000002E-2</v>
      </c>
      <c r="G23" s="31">
        <f>(accessprices[[#This Row],[Workings]]/accessprices[[#This Row],[2007 value]])*100</f>
        <v>30.466970387243752</v>
      </c>
    </row>
    <row r="24" spans="1:12">
      <c r="A24" s="2">
        <v>41730</v>
      </c>
      <c r="B24" s="1" t="s">
        <v>23</v>
      </c>
      <c r="C24" s="4">
        <v>23.7</v>
      </c>
      <c r="D24" s="23">
        <f t="shared" si="0"/>
        <v>0.23699999999999999</v>
      </c>
      <c r="E24" s="23">
        <f>D20</f>
        <v>0.17559999999999998</v>
      </c>
      <c r="F24">
        <f>accessprices[[#This Row],[Price (£)]]-accessprices[[#This Row],[2007 value]]</f>
        <v>6.140000000000001E-2</v>
      </c>
      <c r="G24" s="31">
        <f>(accessprices[[#This Row],[Workings]]/accessprices[[#This Row],[2007 value]])*100</f>
        <v>34.965831435079735</v>
      </c>
    </row>
    <row r="25" spans="1:12">
      <c r="A25" s="2">
        <v>42005</v>
      </c>
      <c r="B25" s="1" t="s">
        <v>23</v>
      </c>
      <c r="C25" s="4">
        <v>24.59</v>
      </c>
      <c r="D25" s="23">
        <f t="shared" si="0"/>
        <v>0.24590000000000001</v>
      </c>
      <c r="E25" s="23">
        <f>D20</f>
        <v>0.17559999999999998</v>
      </c>
      <c r="F25">
        <f>accessprices[[#This Row],[Price (£)]]-accessprices[[#This Row],[2007 value]]</f>
        <v>7.0300000000000029E-2</v>
      </c>
      <c r="G25" s="31">
        <f>(accessprices[[#This Row],[Workings]]/accessprices[[#This Row],[2007 value]])*100</f>
        <v>40.0341685649203</v>
      </c>
    </row>
    <row r="26" spans="1:12">
      <c r="A26" s="2">
        <v>42370</v>
      </c>
      <c r="B26" s="1" t="s">
        <v>23</v>
      </c>
      <c r="C26" s="4">
        <v>24.93</v>
      </c>
      <c r="D26" s="23">
        <f t="shared" si="0"/>
        <v>0.24929999999999999</v>
      </c>
      <c r="E26" s="23">
        <f>D20</f>
        <v>0.17559999999999998</v>
      </c>
      <c r="F26">
        <f>accessprices[[#This Row],[Price (£)]]-accessprices[[#This Row],[2007 value]]</f>
        <v>7.3700000000000015E-2</v>
      </c>
      <c r="G26" s="31">
        <f>(accessprices[[#This Row],[Workings]]/accessprices[[#This Row],[2007 value]])*100</f>
        <v>41.970387243735779</v>
      </c>
    </row>
    <row r="27" spans="1:12">
      <c r="A27" s="2">
        <v>42555</v>
      </c>
      <c r="B27" s="1" t="s">
        <v>23</v>
      </c>
      <c r="C27" s="4">
        <v>24.36</v>
      </c>
      <c r="D27" s="23">
        <f t="shared" si="0"/>
        <v>0.24359999999999998</v>
      </c>
      <c r="E27" s="23">
        <f>D20</f>
        <v>0.17559999999999998</v>
      </c>
      <c r="F27">
        <f>accessprices[[#This Row],[Price (£)]]-accessprices[[#This Row],[2007 value]]</f>
        <v>6.8000000000000005E-2</v>
      </c>
      <c r="G27" s="31">
        <f>(accessprices[[#This Row],[Workings]]/accessprices[[#This Row],[2007 value]])*100</f>
        <v>38.724373576309802</v>
      </c>
    </row>
    <row r="28" spans="1:12">
      <c r="A28" s="2">
        <v>42736</v>
      </c>
      <c r="B28" s="1" t="s">
        <v>23</v>
      </c>
      <c r="C28" s="4">
        <v>25.04</v>
      </c>
      <c r="D28" s="23">
        <f>C28/100</f>
        <v>0.25040000000000001</v>
      </c>
      <c r="E28" s="23">
        <f>D20</f>
        <v>0.17559999999999998</v>
      </c>
      <c r="F28">
        <f>accessprices[[#This Row],[Price (£)]]-accessprices[[#This Row],[2007 value]]</f>
        <v>7.4800000000000033E-2</v>
      </c>
      <c r="G28" s="31">
        <f>(accessprices[[#This Row],[Workings]]/accessprices[[#This Row],[2007 value]])*100</f>
        <v>42.596810933940802</v>
      </c>
    </row>
    <row r="29" spans="1:12">
      <c r="A29" s="2">
        <v>43101</v>
      </c>
      <c r="B29" s="1" t="s">
        <v>23</v>
      </c>
      <c r="C29" s="4">
        <v>26.13</v>
      </c>
      <c r="D29" s="23">
        <f>C29/100</f>
        <v>0.26129999999999998</v>
      </c>
      <c r="E29" s="23">
        <f>D20</f>
        <v>0.17559999999999998</v>
      </c>
      <c r="F29" s="30">
        <f>accessprices[[#This Row],[Price (£)]]-accessprices[[#This Row],[2007 value]]</f>
        <v>8.5699999999999998E-2</v>
      </c>
      <c r="G29" s="31">
        <f>(accessprices[[#This Row],[Workings]]/accessprices[[#This Row],[2007 value]])*100</f>
        <v>48.804100227790435</v>
      </c>
    </row>
    <row r="30" spans="1:12">
      <c r="A30" s="2">
        <v>40269</v>
      </c>
      <c r="B30" s="1" t="s">
        <v>24</v>
      </c>
      <c r="C30" s="4">
        <v>17.260000000000002</v>
      </c>
      <c r="D30" s="23">
        <f t="shared" si="0"/>
        <v>0.1726</v>
      </c>
      <c r="E30" s="23">
        <f>accessprices[[#This Row],[Price (£)]]</f>
        <v>0.1726</v>
      </c>
      <c r="F30">
        <f>accessprices[[#This Row],[Price (£)]]-accessprices[[#This Row],[2007 value]]</f>
        <v>0</v>
      </c>
      <c r="G30" s="31">
        <f>(accessprices[[#This Row],[Workings]]/accessprices[[#This Row],[2007 value]])*100</f>
        <v>0</v>
      </c>
    </row>
    <row r="31" spans="1:12">
      <c r="A31" s="2">
        <v>40634</v>
      </c>
      <c r="B31" s="1" t="s">
        <v>24</v>
      </c>
      <c r="C31" s="4">
        <v>18.61</v>
      </c>
      <c r="D31" s="23">
        <f t="shared" si="0"/>
        <v>0.18609999999999999</v>
      </c>
      <c r="E31" s="23">
        <f>D30</f>
        <v>0.1726</v>
      </c>
      <c r="F31">
        <f>accessprices[[#This Row],[Price (£)]]-accessprices[[#This Row],[2007 value]]</f>
        <v>1.3499999999999984E-2</v>
      </c>
      <c r="G31" s="31">
        <f>(accessprices[[#This Row],[Workings]]/accessprices[[#This Row],[2007 value]])*100</f>
        <v>7.8215527230590869</v>
      </c>
    </row>
    <row r="32" spans="1:12">
      <c r="A32" s="2">
        <v>41000</v>
      </c>
      <c r="B32" s="1" t="s">
        <v>24</v>
      </c>
      <c r="C32" s="4">
        <v>19.309999999999999</v>
      </c>
      <c r="D32" s="23">
        <f t="shared" si="0"/>
        <v>0.19309999999999999</v>
      </c>
      <c r="E32" s="23">
        <f>D30</f>
        <v>0.1726</v>
      </c>
      <c r="F32">
        <f>accessprices[[#This Row],[Price (£)]]-accessprices[[#This Row],[2007 value]]</f>
        <v>2.049999999999999E-2</v>
      </c>
      <c r="G32" s="31">
        <f>(accessprices[[#This Row],[Workings]]/accessprices[[#This Row],[2007 value]])*100</f>
        <v>11.877172653534178</v>
      </c>
    </row>
    <row r="33" spans="1:7">
      <c r="A33" s="2">
        <v>41365</v>
      </c>
      <c r="B33" s="1" t="s">
        <v>24</v>
      </c>
      <c r="C33" s="4">
        <v>19.170000000000002</v>
      </c>
      <c r="D33" s="23">
        <f t="shared" si="0"/>
        <v>0.19170000000000001</v>
      </c>
      <c r="E33" s="23">
        <f>D30</f>
        <v>0.1726</v>
      </c>
      <c r="F33">
        <f>accessprices[[#This Row],[Price (£)]]-accessprices[[#This Row],[2007 value]]</f>
        <v>1.9100000000000006E-2</v>
      </c>
      <c r="G33" s="31">
        <f>(accessprices[[#This Row],[Workings]]/accessprices[[#This Row],[2007 value]])*100</f>
        <v>11.066048667439169</v>
      </c>
    </row>
    <row r="34" spans="1:7">
      <c r="A34" s="2">
        <v>41730</v>
      </c>
      <c r="B34" s="1" t="s">
        <v>24</v>
      </c>
      <c r="C34" s="4">
        <v>19.47</v>
      </c>
      <c r="D34" s="23">
        <f t="shared" si="0"/>
        <v>0.19469999999999998</v>
      </c>
      <c r="E34" s="23">
        <f>D30</f>
        <v>0.1726</v>
      </c>
      <c r="F34">
        <f>accessprices[[#This Row],[Price (£)]]-accessprices[[#This Row],[2007 value]]</f>
        <v>2.2099999999999981E-2</v>
      </c>
      <c r="G34" s="31">
        <f>(accessprices[[#This Row],[Workings]]/accessprices[[#This Row],[2007 value]])*100</f>
        <v>12.804171494785621</v>
      </c>
    </row>
    <row r="35" spans="1:7">
      <c r="A35" s="2">
        <v>42005</v>
      </c>
      <c r="B35" s="1" t="s">
        <v>24</v>
      </c>
      <c r="C35" s="4">
        <v>20</v>
      </c>
      <c r="D35" s="23">
        <f t="shared" si="0"/>
        <v>0.2</v>
      </c>
      <c r="E35" s="23">
        <f>D30</f>
        <v>0.1726</v>
      </c>
      <c r="F35">
        <f>accessprices[[#This Row],[Price (£)]]-accessprices[[#This Row],[2007 value]]</f>
        <v>2.7400000000000008E-2</v>
      </c>
      <c r="G35" s="31">
        <f>(accessprices[[#This Row],[Workings]]/accessprices[[#This Row],[2007 value]])*100</f>
        <v>15.874855156431058</v>
      </c>
    </row>
    <row r="36" spans="1:7">
      <c r="A36" s="2">
        <v>42370</v>
      </c>
      <c r="B36" s="1" t="s">
        <v>24</v>
      </c>
      <c r="C36" s="4">
        <v>20</v>
      </c>
      <c r="D36" s="23">
        <f t="shared" si="0"/>
        <v>0.2</v>
      </c>
      <c r="E36" s="23">
        <f>D30</f>
        <v>0.1726</v>
      </c>
      <c r="F36">
        <f>accessprices[[#This Row],[Price (£)]]-accessprices[[#This Row],[2007 value]]</f>
        <v>2.7400000000000008E-2</v>
      </c>
      <c r="G36" s="31">
        <f>(accessprices[[#This Row],[Workings]]/accessprices[[#This Row],[2007 value]])*100</f>
        <v>15.874855156431058</v>
      </c>
    </row>
    <row r="37" spans="1:7">
      <c r="A37" s="2">
        <v>42555</v>
      </c>
      <c r="B37" s="1" t="s">
        <v>24</v>
      </c>
      <c r="C37" s="4">
        <v>19.54</v>
      </c>
      <c r="D37" s="23">
        <f t="shared" si="0"/>
        <v>0.19539999999999999</v>
      </c>
      <c r="E37" s="23">
        <f>D30</f>
        <v>0.1726</v>
      </c>
      <c r="F37">
        <f>accessprices[[#This Row],[Price (£)]]-accessprices[[#This Row],[2007 value]]</f>
        <v>2.2799999999999987E-2</v>
      </c>
      <c r="G37" s="31">
        <f>(accessprices[[#This Row],[Workings]]/accessprices[[#This Row],[2007 value]])*100</f>
        <v>13.209733487833134</v>
      </c>
    </row>
    <row r="38" spans="1:7">
      <c r="A38" s="2">
        <v>42736</v>
      </c>
      <c r="B38" s="1" t="s">
        <v>24</v>
      </c>
      <c r="C38" s="4">
        <v>19.760000000000002</v>
      </c>
      <c r="D38" s="23">
        <f>C38/100</f>
        <v>0.19760000000000003</v>
      </c>
      <c r="E38" s="23">
        <f>D30</f>
        <v>0.1726</v>
      </c>
      <c r="F38">
        <f>accessprices[[#This Row],[Price (£)]]-accessprices[[#This Row],[2007 value]]</f>
        <v>2.5000000000000022E-2</v>
      </c>
      <c r="G38" s="31">
        <f>(accessprices[[#This Row],[Workings]]/accessprices[[#This Row],[2007 value]])*100</f>
        <v>14.484356894553892</v>
      </c>
    </row>
    <row r="39" spans="1:7">
      <c r="A39" s="2">
        <v>43101</v>
      </c>
      <c r="B39" s="1" t="s">
        <v>24</v>
      </c>
      <c r="C39" s="4">
        <v>19.96</v>
      </c>
      <c r="D39" s="23">
        <f>C39/100</f>
        <v>0.1996</v>
      </c>
      <c r="E39" s="23">
        <f>D38</f>
        <v>0.19760000000000003</v>
      </c>
      <c r="F39" s="30">
        <f>accessprices[[#This Row],[Price (£)]]-accessprices[[#This Row],[2007 value]]</f>
        <v>1.999999999999974E-3</v>
      </c>
      <c r="G39" s="31">
        <f>(accessprices[[#This Row],[Workings]]/accessprices[[#This Row],[2007 value]])*100</f>
        <v>1.0121457489878409</v>
      </c>
    </row>
    <row r="40" spans="1:7">
      <c r="A40" s="2">
        <v>42005</v>
      </c>
      <c r="B40" s="1" t="s">
        <v>78</v>
      </c>
      <c r="C40" s="4">
        <v>17.489999999999998</v>
      </c>
      <c r="D40" s="23">
        <f t="shared" si="0"/>
        <v>0.17489999999999997</v>
      </c>
      <c r="E40" s="23">
        <f>accessprices[[#This Row],[Price (£)]]</f>
        <v>0.17489999999999997</v>
      </c>
      <c r="F40">
        <f>accessprices[[#This Row],[Price (£)]]-accessprices[[#This Row],[2007 value]]</f>
        <v>0</v>
      </c>
      <c r="G40" s="31">
        <f>(accessprices[[#This Row],[Workings]]/accessprices[[#This Row],[2007 value]])*100</f>
        <v>0</v>
      </c>
    </row>
    <row r="41" spans="1:7">
      <c r="A41" s="2">
        <v>42370</v>
      </c>
      <c r="B41" s="1" t="s">
        <v>78</v>
      </c>
      <c r="C41" s="4">
        <v>17.45</v>
      </c>
      <c r="D41" s="23">
        <f t="shared" si="0"/>
        <v>0.17449999999999999</v>
      </c>
      <c r="E41" s="23">
        <f>D40</f>
        <v>0.17489999999999997</v>
      </c>
      <c r="F41">
        <f>accessprices[[#This Row],[Price (£)]]-accessprices[[#This Row],[2007 value]]</f>
        <v>-3.999999999999837E-4</v>
      </c>
      <c r="G41" s="31">
        <f>(accessprices[[#This Row],[Workings]]/accessprices[[#This Row],[2007 value]])*100</f>
        <v>-0.22870211549455904</v>
      </c>
    </row>
    <row r="42" spans="1:7">
      <c r="A42" s="2">
        <v>42555</v>
      </c>
      <c r="B42" s="1" t="s">
        <v>78</v>
      </c>
      <c r="C42" s="4">
        <v>17.059999999999999</v>
      </c>
      <c r="D42" s="23">
        <f t="shared" si="0"/>
        <v>0.17059999999999997</v>
      </c>
      <c r="E42" s="23">
        <f>D40</f>
        <v>0.17489999999999997</v>
      </c>
      <c r="F42">
        <f>accessprices[[#This Row],[Price (£)]]-accessprices[[#This Row],[2007 value]]</f>
        <v>-4.2999999999999983E-3</v>
      </c>
      <c r="G42" s="31">
        <f>(accessprices[[#This Row],[Workings]]/accessprices[[#This Row],[2007 value]])*100</f>
        <v>-2.4585477415666088</v>
      </c>
    </row>
    <row r="43" spans="1:7">
      <c r="A43" s="2">
        <v>42736</v>
      </c>
      <c r="B43" s="1" t="s">
        <v>78</v>
      </c>
      <c r="C43" s="4">
        <v>17.21</v>
      </c>
      <c r="D43" s="23">
        <f>C43/100</f>
        <v>0.1721</v>
      </c>
      <c r="E43" s="23">
        <f>E40</f>
        <v>0.17489999999999997</v>
      </c>
      <c r="F43">
        <f>accessprices[[#This Row],[Price (£)]]-accessprices[[#This Row],[2007 value]]</f>
        <v>-2.7999999999999692E-3</v>
      </c>
      <c r="G43" s="31">
        <f>(accessprices[[#This Row],[Workings]]/accessprices[[#This Row],[2007 value]])*100</f>
        <v>-1.6009148084619611</v>
      </c>
    </row>
    <row r="44" spans="1:7">
      <c r="A44" s="2">
        <v>43101</v>
      </c>
      <c r="B44" s="1" t="s">
        <v>78</v>
      </c>
      <c r="C44" s="4">
        <v>17.13</v>
      </c>
      <c r="D44" s="23">
        <f>C44/100</f>
        <v>0.17129999999999998</v>
      </c>
      <c r="E44" s="23">
        <f>E40</f>
        <v>0.17489999999999997</v>
      </c>
      <c r="F44" s="30">
        <f>accessprices[[#This Row],[Price (£)]]-accessprices[[#This Row],[2007 value]]</f>
        <v>-3.5999999999999921E-3</v>
      </c>
      <c r="G44" s="31">
        <f>(accessprices[[#This Row],[Workings]]/accessprices[[#This Row],[2007 value]])*100</f>
        <v>-2.0583190394511108</v>
      </c>
    </row>
    <row r="45" spans="1:7">
      <c r="A45" s="2">
        <v>42005</v>
      </c>
      <c r="B45" s="1" t="s">
        <v>79</v>
      </c>
      <c r="C45" s="4">
        <v>22.08</v>
      </c>
      <c r="D45" s="23">
        <f t="shared" si="0"/>
        <v>0.2208</v>
      </c>
      <c r="E45" s="23">
        <f>accessprices[[#This Row],[Price (£)]]</f>
        <v>0.2208</v>
      </c>
      <c r="F45">
        <f>accessprices[[#This Row],[Price (£)]]-accessprices[[#This Row],[2007 value]]</f>
        <v>0</v>
      </c>
      <c r="G45" s="31">
        <f>(accessprices[[#This Row],[Workings]]/accessprices[[#This Row],[2007 value]])*100</f>
        <v>0</v>
      </c>
    </row>
    <row r="46" spans="1:7">
      <c r="A46" s="2">
        <v>42370</v>
      </c>
      <c r="B46" s="1" t="s">
        <v>79</v>
      </c>
      <c r="C46" s="4">
        <v>22.39</v>
      </c>
      <c r="D46" s="23">
        <f t="shared" si="0"/>
        <v>0.22390000000000002</v>
      </c>
      <c r="E46" s="23">
        <f>D45</f>
        <v>0.2208</v>
      </c>
      <c r="F46">
        <f>accessprices[[#This Row],[Price (£)]]-accessprices[[#This Row],[2007 value]]</f>
        <v>3.1000000000000194E-3</v>
      </c>
      <c r="G46" s="31">
        <f>(accessprices[[#This Row],[Workings]]/accessprices[[#This Row],[2007 value]])*100</f>
        <v>1.4039855072463856</v>
      </c>
    </row>
    <row r="47" spans="1:7">
      <c r="A47" s="2">
        <v>42555</v>
      </c>
      <c r="B47" s="1" t="s">
        <v>79</v>
      </c>
      <c r="C47" s="4">
        <v>21.88</v>
      </c>
      <c r="D47" s="23">
        <f t="shared" si="0"/>
        <v>0.21879999999999999</v>
      </c>
      <c r="E47" s="23">
        <f>D45</f>
        <v>0.2208</v>
      </c>
      <c r="F47">
        <f>accessprices[[#This Row],[Price (£)]]-accessprices[[#This Row],[2007 value]]</f>
        <v>-2.0000000000000018E-3</v>
      </c>
      <c r="G47" s="31">
        <f>(accessprices[[#This Row],[Workings]]/accessprices[[#This Row],[2007 value]])*100</f>
        <v>-0.90579710144927628</v>
      </c>
    </row>
    <row r="48" spans="1:7">
      <c r="A48" s="2">
        <v>42736</v>
      </c>
      <c r="B48" s="1" t="s">
        <v>79</v>
      </c>
      <c r="C48" s="4">
        <v>22.48</v>
      </c>
      <c r="D48" s="23">
        <f t="shared" ref="D48" si="1">C48/100</f>
        <v>0.2248</v>
      </c>
      <c r="E48" s="23">
        <f>D45</f>
        <v>0.2208</v>
      </c>
      <c r="F48" s="30">
        <f>accessprices[[#This Row],[Price (£)]]-accessprices[[#This Row],[2007 value]]</f>
        <v>4.0000000000000036E-3</v>
      </c>
      <c r="G48" s="31">
        <f>(accessprices[[#This Row],[Workings]]/accessprices[[#This Row],[2007 value]])*100</f>
        <v>1.8115942028985526</v>
      </c>
    </row>
    <row r="49" spans="1:7">
      <c r="A49" s="2">
        <v>43101</v>
      </c>
      <c r="B49" s="1" t="s">
        <v>398</v>
      </c>
      <c r="C49" s="4">
        <v>23.03</v>
      </c>
      <c r="D49" s="23">
        <f>C49/100</f>
        <v>0.2303</v>
      </c>
      <c r="E49" s="23">
        <f>D45</f>
        <v>0.2208</v>
      </c>
      <c r="F49" s="30">
        <f>accessprices[[#This Row],[Price (£)]]-accessprices[[#This Row],[2007 value]]</f>
        <v>9.5000000000000084E-3</v>
      </c>
      <c r="G49" s="31">
        <f>(accessprices[[#This Row],[Workings]]/accessprices[[#This Row],[2007 value]])*100</f>
        <v>4.3025362318840621</v>
      </c>
    </row>
    <row r="50" spans="1:7">
      <c r="A50" s="75">
        <v>41275</v>
      </c>
      <c r="B50" t="s">
        <v>415</v>
      </c>
      <c r="C50" s="76">
        <v>21.23</v>
      </c>
      <c r="D50" s="77">
        <f>C50/100</f>
        <v>0.21230000000000002</v>
      </c>
      <c r="E50" s="77">
        <f t="shared" ref="E50" si="2">D49</f>
        <v>0.2303</v>
      </c>
      <c r="F50" s="78">
        <f>accessprices[[#This Row],[Price (£)]]-accessprices[[#This Row],[2007 value]]</f>
        <v>-1.7999999999999988E-2</v>
      </c>
      <c r="G50" s="79">
        <f>(accessprices[[#This Row],[Workings]]/accessprices[[#This Row],[2007 value]])*100</f>
        <v>-7.8158923143725527</v>
      </c>
    </row>
    <row r="51" spans="1:7">
      <c r="A51" s="75">
        <v>41640</v>
      </c>
      <c r="B51" s="27" t="s">
        <v>415</v>
      </c>
      <c r="C51" s="76">
        <v>21.76</v>
      </c>
      <c r="D51" s="77">
        <f t="shared" ref="D51:D61" si="3">C51/100</f>
        <v>0.21760000000000002</v>
      </c>
      <c r="E51" s="77">
        <f t="shared" ref="E51:E61" si="4">D50</f>
        <v>0.21230000000000002</v>
      </c>
      <c r="F51" s="78">
        <f>accessprices[[#This Row],[Price (£)]]-accessprices[[#This Row],[2007 value]]</f>
        <v>5.2999999999999992E-3</v>
      </c>
      <c r="G51" s="79">
        <f>(accessprices[[#This Row],[Workings]]/accessprices[[#This Row],[2007 value]])*100</f>
        <v>2.4964672633066409</v>
      </c>
    </row>
    <row r="52" spans="1:7">
      <c r="A52" s="75">
        <v>42005</v>
      </c>
      <c r="B52" s="27" t="s">
        <v>415</v>
      </c>
      <c r="C52" s="76">
        <v>22.51</v>
      </c>
      <c r="D52" s="77">
        <f t="shared" si="3"/>
        <v>0.22510000000000002</v>
      </c>
      <c r="E52" s="77">
        <f t="shared" si="4"/>
        <v>0.21760000000000002</v>
      </c>
      <c r="F52" s="78">
        <f>accessprices[[#This Row],[Price (£)]]-accessprices[[#This Row],[2007 value]]</f>
        <v>7.5000000000000067E-3</v>
      </c>
      <c r="G52" s="79">
        <f>(accessprices[[#This Row],[Workings]]/accessprices[[#This Row],[2007 value]])*100</f>
        <v>3.4466911764705914</v>
      </c>
    </row>
    <row r="53" spans="1:7">
      <c r="A53" s="75">
        <v>42370</v>
      </c>
      <c r="B53" s="27" t="s">
        <v>415</v>
      </c>
      <c r="C53" s="76">
        <v>22.85</v>
      </c>
      <c r="D53" s="77">
        <f t="shared" si="3"/>
        <v>0.22850000000000001</v>
      </c>
      <c r="E53" s="77">
        <f t="shared" si="4"/>
        <v>0.22510000000000002</v>
      </c>
      <c r="F53" s="78">
        <f>accessprices[[#This Row],[Price (£)]]-accessprices[[#This Row],[2007 value]]</f>
        <v>3.3999999999999864E-3</v>
      </c>
      <c r="G53" s="79">
        <f>(accessprices[[#This Row],[Workings]]/accessprices[[#This Row],[2007 value]])*100</f>
        <v>1.5104398045313132</v>
      </c>
    </row>
    <row r="54" spans="1:7">
      <c r="A54" s="75">
        <v>42736</v>
      </c>
      <c r="B54" s="27" t="s">
        <v>415</v>
      </c>
      <c r="C54" s="76">
        <v>23.02</v>
      </c>
      <c r="D54" s="77">
        <f t="shared" si="3"/>
        <v>0.23019999999999999</v>
      </c>
      <c r="E54" s="77">
        <f t="shared" si="4"/>
        <v>0.22850000000000001</v>
      </c>
      <c r="F54" s="78">
        <f>accessprices[[#This Row],[Price (£)]]-accessprices[[#This Row],[2007 value]]</f>
        <v>1.6999999999999793E-3</v>
      </c>
      <c r="G54" s="79">
        <f>(accessprices[[#This Row],[Workings]]/accessprices[[#This Row],[2007 value]])*100</f>
        <v>0.74398249452953136</v>
      </c>
    </row>
    <row r="55" spans="1:7">
      <c r="A55" s="75">
        <v>43101</v>
      </c>
      <c r="B55" s="27" t="s">
        <v>415</v>
      </c>
      <c r="C55" s="76">
        <v>24</v>
      </c>
      <c r="D55" s="77">
        <f t="shared" si="3"/>
        <v>0.24</v>
      </c>
      <c r="E55" s="77">
        <f t="shared" si="4"/>
        <v>0.23019999999999999</v>
      </c>
      <c r="F55" s="78">
        <f>accessprices[[#This Row],[Price (£)]]-accessprices[[#This Row],[2007 value]]</f>
        <v>9.8000000000000032E-3</v>
      </c>
      <c r="G55" s="79">
        <f>(accessprices[[#This Row],[Workings]]/accessprices[[#This Row],[2007 value]])*100</f>
        <v>4.2571676802780205</v>
      </c>
    </row>
    <row r="56" spans="1:7">
      <c r="A56" s="75">
        <v>41275</v>
      </c>
      <c r="B56" s="80" t="s">
        <v>416</v>
      </c>
      <c r="C56" s="76">
        <v>17.48</v>
      </c>
      <c r="D56" s="77">
        <f t="shared" ref="D56:D58" si="5">C56/100</f>
        <v>0.17480000000000001</v>
      </c>
      <c r="E56" s="77">
        <f t="shared" ref="E56:E58" si="6">D55</f>
        <v>0.24</v>
      </c>
      <c r="F56" s="78">
        <f>accessprices[[#This Row],[Price (£)]]-accessprices[[#This Row],[2007 value]]</f>
        <v>-6.519999999999998E-2</v>
      </c>
      <c r="G56" s="79">
        <f>(accessprices[[#This Row],[Workings]]/accessprices[[#This Row],[2007 value]])*100</f>
        <v>-27.166666666666661</v>
      </c>
    </row>
    <row r="57" spans="1:7">
      <c r="A57" s="75">
        <v>41640</v>
      </c>
      <c r="B57" s="80" t="s">
        <v>416</v>
      </c>
      <c r="C57" s="76">
        <v>17.52</v>
      </c>
      <c r="D57" s="77">
        <f t="shared" si="5"/>
        <v>0.17519999999999999</v>
      </c>
      <c r="E57" s="77">
        <f t="shared" si="6"/>
        <v>0.17480000000000001</v>
      </c>
      <c r="F57" s="78">
        <f>accessprices[[#This Row],[Price (£)]]-accessprices[[#This Row],[2007 value]]</f>
        <v>3.999999999999837E-4</v>
      </c>
      <c r="G57" s="79">
        <f>(accessprices[[#This Row],[Workings]]/accessprices[[#This Row],[2007 value]])*100</f>
        <v>0.22883295194507078</v>
      </c>
    </row>
    <row r="58" spans="1:7">
      <c r="A58" s="75">
        <v>42005</v>
      </c>
      <c r="B58" s="80" t="s">
        <v>416</v>
      </c>
      <c r="C58" s="76">
        <v>17.91</v>
      </c>
      <c r="D58" s="77">
        <f t="shared" si="5"/>
        <v>0.17910000000000001</v>
      </c>
      <c r="E58" s="77">
        <f t="shared" si="6"/>
        <v>0.17519999999999999</v>
      </c>
      <c r="F58" s="78">
        <f>accessprices[[#This Row],[Price (£)]]-accessprices[[#This Row],[2007 value]]</f>
        <v>3.9000000000000146E-3</v>
      </c>
      <c r="G58" s="79">
        <f>(accessprices[[#This Row],[Workings]]/accessprices[[#This Row],[2007 value]])*100</f>
        <v>2.2260273972602826</v>
      </c>
    </row>
    <row r="59" spans="1:7">
      <c r="A59" s="75">
        <v>42370</v>
      </c>
      <c r="B59" s="27" t="s">
        <v>416</v>
      </c>
      <c r="C59" s="76">
        <v>17.920000000000002</v>
      </c>
      <c r="D59" s="77">
        <f t="shared" si="3"/>
        <v>0.17920000000000003</v>
      </c>
      <c r="E59" s="77">
        <f>D55</f>
        <v>0.24</v>
      </c>
      <c r="F59" s="78">
        <f>accessprices[[#This Row],[Price (£)]]-accessprices[[#This Row],[2007 value]]</f>
        <v>-6.0799999999999965E-2</v>
      </c>
      <c r="G59" s="79">
        <f>(accessprices[[#This Row],[Workings]]/accessprices[[#This Row],[2007 value]])*100</f>
        <v>-25.333333333333318</v>
      </c>
    </row>
    <row r="60" spans="1:7">
      <c r="A60" s="75">
        <v>42736</v>
      </c>
      <c r="B60" s="27" t="s">
        <v>416</v>
      </c>
      <c r="C60" s="76">
        <v>17.739999999999998</v>
      </c>
      <c r="D60" s="77">
        <f t="shared" si="3"/>
        <v>0.17739999999999997</v>
      </c>
      <c r="E60" s="77">
        <f t="shared" si="4"/>
        <v>0.17920000000000003</v>
      </c>
      <c r="F60" s="78">
        <f>accessprices[[#This Row],[Price (£)]]-accessprices[[#This Row],[2007 value]]</f>
        <v>-1.8000000000000516E-3</v>
      </c>
      <c r="G60" s="79">
        <f>(accessprices[[#This Row],[Workings]]/accessprices[[#This Row],[2007 value]])*100</f>
        <v>-1.0044642857143145</v>
      </c>
    </row>
    <row r="61" spans="1:7">
      <c r="A61" s="75">
        <v>43101</v>
      </c>
      <c r="B61" s="27" t="s">
        <v>416</v>
      </c>
      <c r="C61" s="76">
        <v>17.920000000000002</v>
      </c>
      <c r="D61" s="77">
        <f t="shared" si="3"/>
        <v>0.17920000000000003</v>
      </c>
      <c r="E61" s="77">
        <f t="shared" si="4"/>
        <v>0.17739999999999997</v>
      </c>
      <c r="F61" s="78">
        <f>accessprices[[#This Row],[Price (£)]]-accessprices[[#This Row],[2007 value]]</f>
        <v>1.8000000000000516E-3</v>
      </c>
      <c r="G61" s="79">
        <f>(accessprices[[#This Row],[Workings]]/accessprices[[#This Row],[2007 value]])*100</f>
        <v>1.0146561443066808</v>
      </c>
    </row>
  </sheetData>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E606"/>
  <sheetViews>
    <sheetView topLeftCell="A97" workbookViewId="0">
      <selection activeCell="B5" sqref="B5"/>
    </sheetView>
  </sheetViews>
  <sheetFormatPr defaultRowHeight="14.25"/>
  <cols>
    <col min="2" max="2" width="20.796875" bestFit="1" customWidth="1"/>
  </cols>
  <sheetData>
    <row r="1" spans="1:5">
      <c r="A1" t="s">
        <v>351</v>
      </c>
      <c r="B1" t="s">
        <v>352</v>
      </c>
      <c r="C1" t="s">
        <v>25</v>
      </c>
      <c r="D1" t="s">
        <v>353</v>
      </c>
      <c r="E1" t="s">
        <v>394</v>
      </c>
    </row>
    <row r="2" spans="1:5">
      <c r="A2" t="s">
        <v>334</v>
      </c>
      <c r="B2" t="s">
        <v>333</v>
      </c>
      <c r="C2" t="s">
        <v>335</v>
      </c>
      <c r="D2">
        <v>94.300003000000004</v>
      </c>
      <c r="E2" t="s">
        <v>395</v>
      </c>
    </row>
    <row r="3" spans="1:5">
      <c r="A3" t="s">
        <v>334</v>
      </c>
      <c r="B3" t="s">
        <v>333</v>
      </c>
      <c r="C3" t="s">
        <v>336</v>
      </c>
      <c r="D3">
        <v>94.099997999999999</v>
      </c>
      <c r="E3" t="s">
        <v>395</v>
      </c>
    </row>
    <row r="4" spans="1:5">
      <c r="A4" t="s">
        <v>334</v>
      </c>
      <c r="B4" t="s">
        <v>333</v>
      </c>
      <c r="C4" t="s">
        <v>337</v>
      </c>
      <c r="D4">
        <v>93.699996999999996</v>
      </c>
      <c r="E4" t="s">
        <v>395</v>
      </c>
    </row>
    <row r="5" spans="1:5">
      <c r="A5" t="s">
        <v>334</v>
      </c>
      <c r="B5" t="s">
        <v>333</v>
      </c>
      <c r="C5" t="s">
        <v>338</v>
      </c>
      <c r="D5">
        <v>92.300003000000004</v>
      </c>
      <c r="E5" t="s">
        <v>395</v>
      </c>
    </row>
    <row r="6" spans="1:5">
      <c r="A6" t="s">
        <v>334</v>
      </c>
      <c r="B6" t="s">
        <v>333</v>
      </c>
      <c r="C6" t="s">
        <v>382</v>
      </c>
      <c r="D6">
        <v>90.3</v>
      </c>
      <c r="E6" t="s">
        <v>395</v>
      </c>
    </row>
    <row r="7" spans="1:5">
      <c r="A7" t="s">
        <v>332</v>
      </c>
      <c r="B7" t="s">
        <v>331</v>
      </c>
      <c r="C7" t="s">
        <v>335</v>
      </c>
      <c r="D7">
        <v>93.800003000000004</v>
      </c>
      <c r="E7" t="s">
        <v>396</v>
      </c>
    </row>
    <row r="8" spans="1:5">
      <c r="A8" t="s">
        <v>332</v>
      </c>
      <c r="B8" t="s">
        <v>331</v>
      </c>
      <c r="C8" t="s">
        <v>336</v>
      </c>
      <c r="D8">
        <v>95.5</v>
      </c>
      <c r="E8" t="s">
        <v>396</v>
      </c>
    </row>
    <row r="9" spans="1:5">
      <c r="A9" t="s">
        <v>332</v>
      </c>
      <c r="B9" t="s">
        <v>331</v>
      </c>
      <c r="C9" t="s">
        <v>337</v>
      </c>
      <c r="D9">
        <v>94.599997999999999</v>
      </c>
      <c r="E9" t="s">
        <v>396</v>
      </c>
    </row>
    <row r="10" spans="1:5">
      <c r="A10" t="s">
        <v>332</v>
      </c>
      <c r="B10" t="s">
        <v>331</v>
      </c>
      <c r="C10" t="s">
        <v>338</v>
      </c>
      <c r="D10">
        <v>93.5</v>
      </c>
      <c r="E10" t="s">
        <v>396</v>
      </c>
    </row>
    <row r="11" spans="1:5">
      <c r="A11" t="s">
        <v>332</v>
      </c>
      <c r="B11" t="s">
        <v>331</v>
      </c>
      <c r="C11" t="s">
        <v>382</v>
      </c>
      <c r="D11">
        <v>93.7</v>
      </c>
      <c r="E11" t="s">
        <v>396</v>
      </c>
    </row>
    <row r="12" spans="1:5">
      <c r="A12" t="s">
        <v>330</v>
      </c>
      <c r="B12" t="s">
        <v>329</v>
      </c>
      <c r="C12" t="s">
        <v>335</v>
      </c>
      <c r="D12">
        <v>93.400002000000001</v>
      </c>
      <c r="E12" t="s">
        <v>396</v>
      </c>
    </row>
    <row r="13" spans="1:5">
      <c r="A13" t="s">
        <v>330</v>
      </c>
      <c r="B13" t="s">
        <v>329</v>
      </c>
      <c r="C13" t="s">
        <v>336</v>
      </c>
      <c r="D13">
        <v>92.5</v>
      </c>
      <c r="E13" t="s">
        <v>396</v>
      </c>
    </row>
    <row r="14" spans="1:5">
      <c r="A14" t="s">
        <v>330</v>
      </c>
      <c r="B14" t="s">
        <v>329</v>
      </c>
      <c r="C14" t="s">
        <v>337</v>
      </c>
      <c r="D14">
        <v>92.800003000000004</v>
      </c>
      <c r="E14" t="s">
        <v>396</v>
      </c>
    </row>
    <row r="15" spans="1:5">
      <c r="A15" t="s">
        <v>330</v>
      </c>
      <c r="B15" t="s">
        <v>329</v>
      </c>
      <c r="C15" t="s">
        <v>338</v>
      </c>
      <c r="D15">
        <v>93.5</v>
      </c>
      <c r="E15" t="s">
        <v>396</v>
      </c>
    </row>
    <row r="16" spans="1:5">
      <c r="A16" t="s">
        <v>330</v>
      </c>
      <c r="B16" t="s">
        <v>329</v>
      </c>
      <c r="C16" t="s">
        <v>382</v>
      </c>
      <c r="D16">
        <v>91.6</v>
      </c>
      <c r="E16" t="s">
        <v>396</v>
      </c>
    </row>
    <row r="17" spans="1:5">
      <c r="A17" t="s">
        <v>328</v>
      </c>
      <c r="B17" t="s">
        <v>327</v>
      </c>
      <c r="C17" t="s">
        <v>335</v>
      </c>
      <c r="D17">
        <v>93.599997999999999</v>
      </c>
      <c r="E17" t="s">
        <v>396</v>
      </c>
    </row>
    <row r="18" spans="1:5">
      <c r="A18" t="s">
        <v>328</v>
      </c>
      <c r="B18" t="s">
        <v>327</v>
      </c>
      <c r="C18" t="s">
        <v>336</v>
      </c>
      <c r="D18">
        <v>91.300003000000004</v>
      </c>
      <c r="E18" t="s">
        <v>396</v>
      </c>
    </row>
    <row r="19" spans="1:5">
      <c r="A19" t="s">
        <v>328</v>
      </c>
      <c r="B19" t="s">
        <v>327</v>
      </c>
      <c r="C19" t="s">
        <v>337</v>
      </c>
      <c r="D19">
        <v>91.300003000000004</v>
      </c>
      <c r="E19" t="s">
        <v>396</v>
      </c>
    </row>
    <row r="20" spans="1:5">
      <c r="A20" t="s">
        <v>328</v>
      </c>
      <c r="B20" t="s">
        <v>327</v>
      </c>
      <c r="C20" t="s">
        <v>338</v>
      </c>
      <c r="D20">
        <v>92.599997999999999</v>
      </c>
      <c r="E20" t="s">
        <v>396</v>
      </c>
    </row>
    <row r="21" spans="1:5">
      <c r="A21" t="s">
        <v>328</v>
      </c>
      <c r="B21" t="s">
        <v>327</v>
      </c>
      <c r="C21" t="s">
        <v>382</v>
      </c>
      <c r="D21">
        <v>92</v>
      </c>
      <c r="E21" t="s">
        <v>396</v>
      </c>
    </row>
    <row r="22" spans="1:5">
      <c r="A22" t="s">
        <v>326</v>
      </c>
      <c r="B22" t="s">
        <v>325</v>
      </c>
      <c r="C22" t="s">
        <v>335</v>
      </c>
      <c r="D22">
        <v>94.400002000000001</v>
      </c>
      <c r="E22" t="s">
        <v>396</v>
      </c>
    </row>
    <row r="23" spans="1:5">
      <c r="A23" t="s">
        <v>326</v>
      </c>
      <c r="B23" t="s">
        <v>325</v>
      </c>
      <c r="C23" t="s">
        <v>336</v>
      </c>
      <c r="D23">
        <v>94.199996999999996</v>
      </c>
      <c r="E23" t="s">
        <v>396</v>
      </c>
    </row>
    <row r="24" spans="1:5">
      <c r="A24" t="s">
        <v>326</v>
      </c>
      <c r="B24" t="s">
        <v>325</v>
      </c>
      <c r="C24" t="s">
        <v>337</v>
      </c>
      <c r="D24">
        <v>92.800003000000004</v>
      </c>
      <c r="E24" t="s">
        <v>396</v>
      </c>
    </row>
    <row r="25" spans="1:5">
      <c r="A25" t="s">
        <v>326</v>
      </c>
      <c r="B25" t="s">
        <v>325</v>
      </c>
      <c r="C25" t="s">
        <v>338</v>
      </c>
      <c r="D25">
        <v>94.400002000000001</v>
      </c>
      <c r="E25" t="s">
        <v>396</v>
      </c>
    </row>
    <row r="26" spans="1:5">
      <c r="A26" t="s">
        <v>326</v>
      </c>
      <c r="B26" t="s">
        <v>325</v>
      </c>
      <c r="C26" t="s">
        <v>382</v>
      </c>
      <c r="D26">
        <v>92.7</v>
      </c>
      <c r="E26" t="s">
        <v>396</v>
      </c>
    </row>
    <row r="27" spans="1:5">
      <c r="A27" t="s">
        <v>324</v>
      </c>
      <c r="B27" t="s">
        <v>323</v>
      </c>
      <c r="C27" t="s">
        <v>335</v>
      </c>
      <c r="D27">
        <v>93.5</v>
      </c>
      <c r="E27" t="s">
        <v>396</v>
      </c>
    </row>
    <row r="28" spans="1:5">
      <c r="A28" t="s">
        <v>324</v>
      </c>
      <c r="B28" t="s">
        <v>323</v>
      </c>
      <c r="C28" t="s">
        <v>336</v>
      </c>
      <c r="D28">
        <v>92</v>
      </c>
      <c r="E28" t="s">
        <v>396</v>
      </c>
    </row>
    <row r="29" spans="1:5">
      <c r="A29" t="s">
        <v>324</v>
      </c>
      <c r="B29" t="s">
        <v>323</v>
      </c>
      <c r="C29" t="s">
        <v>337</v>
      </c>
      <c r="D29">
        <v>92.599997999999999</v>
      </c>
      <c r="E29" t="s">
        <v>396</v>
      </c>
    </row>
    <row r="30" spans="1:5">
      <c r="A30" t="s">
        <v>324</v>
      </c>
      <c r="B30" t="s">
        <v>323</v>
      </c>
      <c r="C30" t="s">
        <v>338</v>
      </c>
      <c r="D30">
        <v>92.800003000000004</v>
      </c>
      <c r="E30" t="s">
        <v>396</v>
      </c>
    </row>
    <row r="31" spans="1:5">
      <c r="A31" t="s">
        <v>324</v>
      </c>
      <c r="B31" t="s">
        <v>323</v>
      </c>
      <c r="C31" t="s">
        <v>382</v>
      </c>
      <c r="D31">
        <v>93.7</v>
      </c>
      <c r="E31" t="s">
        <v>396</v>
      </c>
    </row>
    <row r="32" spans="1:5">
      <c r="A32" t="s">
        <v>322</v>
      </c>
      <c r="B32" t="s">
        <v>321</v>
      </c>
      <c r="C32" t="s">
        <v>335</v>
      </c>
      <c r="D32">
        <v>92.699996999999996</v>
      </c>
      <c r="E32" t="s">
        <v>396</v>
      </c>
    </row>
    <row r="33" spans="1:5">
      <c r="A33" t="s">
        <v>322</v>
      </c>
      <c r="B33" t="s">
        <v>321</v>
      </c>
      <c r="C33" t="s">
        <v>336</v>
      </c>
      <c r="D33">
        <v>92.300003000000004</v>
      </c>
      <c r="E33" t="s">
        <v>396</v>
      </c>
    </row>
    <row r="34" spans="1:5">
      <c r="A34" t="s">
        <v>322</v>
      </c>
      <c r="B34" t="s">
        <v>321</v>
      </c>
      <c r="C34" t="s">
        <v>337</v>
      </c>
      <c r="D34">
        <v>92.599997999999999</v>
      </c>
      <c r="E34" t="s">
        <v>396</v>
      </c>
    </row>
    <row r="35" spans="1:5">
      <c r="A35" t="s">
        <v>322</v>
      </c>
      <c r="B35" t="s">
        <v>321</v>
      </c>
      <c r="C35" t="s">
        <v>338</v>
      </c>
      <c r="D35">
        <v>91.900002000000001</v>
      </c>
      <c r="E35" t="s">
        <v>396</v>
      </c>
    </row>
    <row r="36" spans="1:5">
      <c r="A36" t="s">
        <v>322</v>
      </c>
      <c r="B36" t="s">
        <v>321</v>
      </c>
      <c r="C36" t="s">
        <v>382</v>
      </c>
      <c r="D36">
        <v>89.8</v>
      </c>
      <c r="E36" t="s">
        <v>396</v>
      </c>
    </row>
    <row r="37" spans="1:5">
      <c r="A37" t="s">
        <v>320</v>
      </c>
      <c r="B37" t="s">
        <v>319</v>
      </c>
      <c r="C37" t="s">
        <v>335</v>
      </c>
      <c r="D37">
        <v>93.300003000000004</v>
      </c>
      <c r="E37" t="s">
        <v>396</v>
      </c>
    </row>
    <row r="38" spans="1:5">
      <c r="A38" t="s">
        <v>320</v>
      </c>
      <c r="B38" t="s">
        <v>319</v>
      </c>
      <c r="C38" t="s">
        <v>336</v>
      </c>
      <c r="D38">
        <v>94.699996999999996</v>
      </c>
      <c r="E38" t="s">
        <v>396</v>
      </c>
    </row>
    <row r="39" spans="1:5">
      <c r="A39" t="s">
        <v>320</v>
      </c>
      <c r="B39" t="s">
        <v>319</v>
      </c>
      <c r="C39" t="s">
        <v>337</v>
      </c>
      <c r="D39">
        <v>92.800003000000004</v>
      </c>
      <c r="E39" t="s">
        <v>396</v>
      </c>
    </row>
    <row r="40" spans="1:5">
      <c r="A40" t="s">
        <v>320</v>
      </c>
      <c r="B40" t="s">
        <v>319</v>
      </c>
      <c r="C40" t="s">
        <v>338</v>
      </c>
      <c r="D40">
        <v>93</v>
      </c>
      <c r="E40" t="s">
        <v>396</v>
      </c>
    </row>
    <row r="41" spans="1:5">
      <c r="A41" t="s">
        <v>320</v>
      </c>
      <c r="B41" t="s">
        <v>319</v>
      </c>
      <c r="C41" t="s">
        <v>382</v>
      </c>
      <c r="D41">
        <v>92.9</v>
      </c>
      <c r="E41" t="s">
        <v>396</v>
      </c>
    </row>
    <row r="42" spans="1:5">
      <c r="A42" t="s">
        <v>318</v>
      </c>
      <c r="B42" t="s">
        <v>317</v>
      </c>
      <c r="C42" t="s">
        <v>335</v>
      </c>
      <c r="D42">
        <v>92.699996999999996</v>
      </c>
      <c r="E42" t="s">
        <v>396</v>
      </c>
    </row>
    <row r="43" spans="1:5">
      <c r="A43" t="s">
        <v>318</v>
      </c>
      <c r="B43" t="s">
        <v>317</v>
      </c>
      <c r="C43" t="s">
        <v>336</v>
      </c>
      <c r="D43">
        <v>93.599997999999999</v>
      </c>
      <c r="E43" t="s">
        <v>396</v>
      </c>
    </row>
    <row r="44" spans="1:5">
      <c r="A44" t="s">
        <v>318</v>
      </c>
      <c r="B44" t="s">
        <v>317</v>
      </c>
      <c r="C44" t="s">
        <v>337</v>
      </c>
      <c r="D44">
        <v>93.099997999999999</v>
      </c>
      <c r="E44" t="s">
        <v>396</v>
      </c>
    </row>
    <row r="45" spans="1:5">
      <c r="A45" t="s">
        <v>318</v>
      </c>
      <c r="B45" t="s">
        <v>317</v>
      </c>
      <c r="C45" t="s">
        <v>338</v>
      </c>
      <c r="D45">
        <v>93.199996999999996</v>
      </c>
      <c r="E45" t="s">
        <v>396</v>
      </c>
    </row>
    <row r="46" spans="1:5">
      <c r="A46" t="s">
        <v>318</v>
      </c>
      <c r="B46" t="s">
        <v>317</v>
      </c>
      <c r="C46" t="s">
        <v>382</v>
      </c>
      <c r="D46">
        <v>91.6</v>
      </c>
      <c r="E46" t="s">
        <v>396</v>
      </c>
    </row>
    <row r="47" spans="1:5">
      <c r="A47" t="s">
        <v>316</v>
      </c>
      <c r="B47" t="s">
        <v>315</v>
      </c>
      <c r="C47" t="s">
        <v>335</v>
      </c>
      <c r="D47">
        <v>93.699996999999996</v>
      </c>
      <c r="E47" t="s">
        <v>396</v>
      </c>
    </row>
    <row r="48" spans="1:5">
      <c r="A48" t="s">
        <v>316</v>
      </c>
      <c r="B48" t="s">
        <v>315</v>
      </c>
      <c r="C48" t="s">
        <v>336</v>
      </c>
      <c r="D48">
        <v>94.599997999999999</v>
      </c>
      <c r="E48" t="s">
        <v>396</v>
      </c>
    </row>
    <row r="49" spans="1:5">
      <c r="A49" t="s">
        <v>316</v>
      </c>
      <c r="B49" t="s">
        <v>315</v>
      </c>
      <c r="C49" t="s">
        <v>337</v>
      </c>
      <c r="D49">
        <v>92.900002000000001</v>
      </c>
      <c r="E49" t="s">
        <v>396</v>
      </c>
    </row>
    <row r="50" spans="1:5">
      <c r="A50" t="s">
        <v>316</v>
      </c>
      <c r="B50" t="s">
        <v>315</v>
      </c>
      <c r="C50" t="s">
        <v>338</v>
      </c>
      <c r="D50">
        <v>92.900002000000001</v>
      </c>
      <c r="E50" t="s">
        <v>396</v>
      </c>
    </row>
    <row r="51" spans="1:5">
      <c r="A51" t="s">
        <v>316</v>
      </c>
      <c r="B51" t="s">
        <v>315</v>
      </c>
      <c r="C51" t="s">
        <v>382</v>
      </c>
      <c r="D51">
        <v>89.8</v>
      </c>
      <c r="E51" t="s">
        <v>396</v>
      </c>
    </row>
    <row r="52" spans="1:5">
      <c r="A52" t="s">
        <v>314</v>
      </c>
      <c r="B52" t="s">
        <v>313</v>
      </c>
      <c r="C52" t="s">
        <v>335</v>
      </c>
      <c r="D52">
        <v>92.099997999999999</v>
      </c>
      <c r="E52" t="s">
        <v>396</v>
      </c>
    </row>
    <row r="53" spans="1:5">
      <c r="A53" t="s">
        <v>314</v>
      </c>
      <c r="B53" t="s">
        <v>313</v>
      </c>
      <c r="C53" t="s">
        <v>336</v>
      </c>
      <c r="D53">
        <v>91</v>
      </c>
      <c r="E53" t="s">
        <v>396</v>
      </c>
    </row>
    <row r="54" spans="1:5">
      <c r="A54" t="s">
        <v>314</v>
      </c>
      <c r="B54" t="s">
        <v>313</v>
      </c>
      <c r="C54" t="s">
        <v>337</v>
      </c>
      <c r="D54">
        <v>92.199996999999996</v>
      </c>
      <c r="E54" t="s">
        <v>396</v>
      </c>
    </row>
    <row r="55" spans="1:5">
      <c r="A55" t="s">
        <v>314</v>
      </c>
      <c r="B55" t="s">
        <v>313</v>
      </c>
      <c r="C55" t="s">
        <v>338</v>
      </c>
      <c r="D55">
        <v>93.800003000000004</v>
      </c>
      <c r="E55" t="s">
        <v>396</v>
      </c>
    </row>
    <row r="56" spans="1:5">
      <c r="A56" t="s">
        <v>314</v>
      </c>
      <c r="B56" t="s">
        <v>313</v>
      </c>
      <c r="C56" t="s">
        <v>382</v>
      </c>
      <c r="D56">
        <v>91.9</v>
      </c>
      <c r="E56" t="s">
        <v>396</v>
      </c>
    </row>
    <row r="57" spans="1:5">
      <c r="A57" t="s">
        <v>312</v>
      </c>
      <c r="B57" t="s">
        <v>311</v>
      </c>
      <c r="C57" t="s">
        <v>335</v>
      </c>
      <c r="D57">
        <v>94.5</v>
      </c>
      <c r="E57" t="s">
        <v>311</v>
      </c>
    </row>
    <row r="58" spans="1:5">
      <c r="A58" t="s">
        <v>312</v>
      </c>
      <c r="B58" t="s">
        <v>311</v>
      </c>
      <c r="C58" t="s">
        <v>336</v>
      </c>
      <c r="D58">
        <v>92.800003000000004</v>
      </c>
      <c r="E58" t="s">
        <v>311</v>
      </c>
    </row>
    <row r="59" spans="1:5">
      <c r="A59" t="s">
        <v>312</v>
      </c>
      <c r="B59" t="s">
        <v>311</v>
      </c>
      <c r="C59" t="s">
        <v>337</v>
      </c>
      <c r="D59">
        <v>93.199996999999996</v>
      </c>
      <c r="E59" t="s">
        <v>311</v>
      </c>
    </row>
    <row r="60" spans="1:5">
      <c r="A60" t="s">
        <v>312</v>
      </c>
      <c r="B60" t="s">
        <v>311</v>
      </c>
      <c r="C60" t="s">
        <v>338</v>
      </c>
      <c r="D60">
        <v>92.300003000000004</v>
      </c>
      <c r="E60" t="s">
        <v>311</v>
      </c>
    </row>
    <row r="61" spans="1:5">
      <c r="A61" t="s">
        <v>312</v>
      </c>
      <c r="B61" t="s">
        <v>311</v>
      </c>
      <c r="C61" t="s">
        <v>382</v>
      </c>
      <c r="D61">
        <v>88.8</v>
      </c>
      <c r="E61" t="s">
        <v>311</v>
      </c>
    </row>
    <row r="62" spans="1:5">
      <c r="A62" t="s">
        <v>310</v>
      </c>
      <c r="B62" t="s">
        <v>309</v>
      </c>
      <c r="C62" t="s">
        <v>335</v>
      </c>
      <c r="D62">
        <v>95.699996999999996</v>
      </c>
      <c r="E62" t="s">
        <v>396</v>
      </c>
    </row>
    <row r="63" spans="1:5">
      <c r="A63" t="s">
        <v>310</v>
      </c>
      <c r="B63" t="s">
        <v>309</v>
      </c>
      <c r="C63" t="s">
        <v>336</v>
      </c>
      <c r="D63">
        <v>95</v>
      </c>
      <c r="E63" t="s">
        <v>396</v>
      </c>
    </row>
    <row r="64" spans="1:5">
      <c r="A64" t="s">
        <v>310</v>
      </c>
      <c r="B64" t="s">
        <v>309</v>
      </c>
      <c r="C64" t="s">
        <v>337</v>
      </c>
      <c r="D64">
        <v>94.699996999999996</v>
      </c>
      <c r="E64" t="s">
        <v>396</v>
      </c>
    </row>
    <row r="65" spans="1:5">
      <c r="A65" t="s">
        <v>310</v>
      </c>
      <c r="B65" t="s">
        <v>309</v>
      </c>
      <c r="C65" t="s">
        <v>338</v>
      </c>
      <c r="D65">
        <v>94.599997999999999</v>
      </c>
      <c r="E65" t="s">
        <v>396</v>
      </c>
    </row>
    <row r="66" spans="1:5">
      <c r="A66" t="s">
        <v>310</v>
      </c>
      <c r="B66" t="s">
        <v>309</v>
      </c>
      <c r="C66" t="s">
        <v>382</v>
      </c>
      <c r="D66">
        <v>94.5</v>
      </c>
      <c r="E66" t="s">
        <v>396</v>
      </c>
    </row>
    <row r="67" spans="1:5">
      <c r="A67" t="s">
        <v>308</v>
      </c>
      <c r="B67" t="s">
        <v>307</v>
      </c>
      <c r="C67" t="s">
        <v>335</v>
      </c>
      <c r="D67">
        <v>94.099997999999999</v>
      </c>
      <c r="E67" t="s">
        <v>396</v>
      </c>
    </row>
    <row r="68" spans="1:5">
      <c r="A68" t="s">
        <v>308</v>
      </c>
      <c r="B68" t="s">
        <v>307</v>
      </c>
      <c r="C68" t="s">
        <v>336</v>
      </c>
      <c r="D68">
        <v>91.900002000000001</v>
      </c>
      <c r="E68" t="s">
        <v>396</v>
      </c>
    </row>
    <row r="69" spans="1:5">
      <c r="A69" t="s">
        <v>308</v>
      </c>
      <c r="B69" t="s">
        <v>307</v>
      </c>
      <c r="C69" t="s">
        <v>337</v>
      </c>
      <c r="D69">
        <v>92.800003000000004</v>
      </c>
      <c r="E69" t="s">
        <v>396</v>
      </c>
    </row>
    <row r="70" spans="1:5">
      <c r="A70" t="s">
        <v>308</v>
      </c>
      <c r="B70" t="s">
        <v>307</v>
      </c>
      <c r="C70" t="s">
        <v>338</v>
      </c>
      <c r="D70">
        <v>92.5</v>
      </c>
      <c r="E70" t="s">
        <v>396</v>
      </c>
    </row>
    <row r="71" spans="1:5">
      <c r="A71" t="s">
        <v>308</v>
      </c>
      <c r="B71" t="s">
        <v>307</v>
      </c>
      <c r="C71" t="s">
        <v>382</v>
      </c>
      <c r="D71">
        <v>92.3</v>
      </c>
      <c r="E71" t="s">
        <v>396</v>
      </c>
    </row>
    <row r="72" spans="1:5">
      <c r="A72" t="s">
        <v>306</v>
      </c>
      <c r="B72" t="s">
        <v>305</v>
      </c>
      <c r="C72" t="s">
        <v>335</v>
      </c>
      <c r="D72">
        <v>92.400002000000001</v>
      </c>
      <c r="E72" t="s">
        <v>397</v>
      </c>
    </row>
    <row r="73" spans="1:5">
      <c r="A73" t="s">
        <v>306</v>
      </c>
      <c r="B73" t="s">
        <v>305</v>
      </c>
      <c r="C73" t="s">
        <v>336</v>
      </c>
      <c r="D73">
        <v>93.699996999999996</v>
      </c>
      <c r="E73" t="s">
        <v>397</v>
      </c>
    </row>
    <row r="74" spans="1:5">
      <c r="A74" t="s">
        <v>306</v>
      </c>
      <c r="B74" t="s">
        <v>305</v>
      </c>
      <c r="C74" t="s">
        <v>337</v>
      </c>
      <c r="D74">
        <v>92.800003000000004</v>
      </c>
      <c r="E74" t="s">
        <v>397</v>
      </c>
    </row>
    <row r="75" spans="1:5">
      <c r="A75" t="s">
        <v>306</v>
      </c>
      <c r="B75" t="s">
        <v>305</v>
      </c>
      <c r="C75" t="s">
        <v>338</v>
      </c>
      <c r="D75">
        <v>93.400002000000001</v>
      </c>
      <c r="E75" t="s">
        <v>397</v>
      </c>
    </row>
    <row r="76" spans="1:5">
      <c r="A76" t="s">
        <v>306</v>
      </c>
      <c r="B76" t="s">
        <v>305</v>
      </c>
      <c r="C76" t="s">
        <v>382</v>
      </c>
      <c r="D76">
        <v>93.1</v>
      </c>
      <c r="E76" t="s">
        <v>397</v>
      </c>
    </row>
    <row r="77" spans="1:5">
      <c r="A77" t="s">
        <v>304</v>
      </c>
      <c r="B77" t="s">
        <v>303</v>
      </c>
      <c r="C77" t="s">
        <v>335</v>
      </c>
      <c r="D77">
        <v>94.599997999999999</v>
      </c>
      <c r="E77" t="s">
        <v>397</v>
      </c>
    </row>
    <row r="78" spans="1:5">
      <c r="A78" t="s">
        <v>304</v>
      </c>
      <c r="B78" t="s">
        <v>303</v>
      </c>
      <c r="C78" t="s">
        <v>336</v>
      </c>
      <c r="D78">
        <v>94.5</v>
      </c>
      <c r="E78" t="s">
        <v>397</v>
      </c>
    </row>
    <row r="79" spans="1:5">
      <c r="A79" t="s">
        <v>304</v>
      </c>
      <c r="B79" t="s">
        <v>303</v>
      </c>
      <c r="C79" t="s">
        <v>337</v>
      </c>
      <c r="D79">
        <v>93.900002000000001</v>
      </c>
      <c r="E79" t="s">
        <v>397</v>
      </c>
    </row>
    <row r="80" spans="1:5">
      <c r="A80" t="s">
        <v>304</v>
      </c>
      <c r="B80" t="s">
        <v>303</v>
      </c>
      <c r="C80" t="s">
        <v>338</v>
      </c>
      <c r="D80">
        <v>94.699996999999996</v>
      </c>
      <c r="E80" t="s">
        <v>397</v>
      </c>
    </row>
    <row r="81" spans="1:5">
      <c r="A81" t="s">
        <v>304</v>
      </c>
      <c r="B81" t="s">
        <v>303</v>
      </c>
      <c r="C81" t="s">
        <v>382</v>
      </c>
      <c r="D81">
        <v>93.3</v>
      </c>
      <c r="E81" t="s">
        <v>397</v>
      </c>
    </row>
    <row r="82" spans="1:5">
      <c r="A82" t="s">
        <v>302</v>
      </c>
      <c r="B82" t="s">
        <v>301</v>
      </c>
      <c r="C82" t="s">
        <v>335</v>
      </c>
      <c r="D82">
        <v>94</v>
      </c>
      <c r="E82" t="s">
        <v>396</v>
      </c>
    </row>
    <row r="83" spans="1:5">
      <c r="A83" t="s">
        <v>302</v>
      </c>
      <c r="B83" t="s">
        <v>301</v>
      </c>
      <c r="C83" t="s">
        <v>336</v>
      </c>
      <c r="D83">
        <v>93.199996999999996</v>
      </c>
      <c r="E83" t="s">
        <v>396</v>
      </c>
    </row>
    <row r="84" spans="1:5">
      <c r="A84" t="s">
        <v>302</v>
      </c>
      <c r="B84" t="s">
        <v>301</v>
      </c>
      <c r="C84" t="s">
        <v>337</v>
      </c>
      <c r="D84">
        <v>92.300003000000004</v>
      </c>
      <c r="E84" t="s">
        <v>396</v>
      </c>
    </row>
    <row r="85" spans="1:5">
      <c r="A85" t="s">
        <v>302</v>
      </c>
      <c r="B85" t="s">
        <v>301</v>
      </c>
      <c r="C85" t="s">
        <v>338</v>
      </c>
      <c r="D85">
        <v>92.900002000000001</v>
      </c>
      <c r="E85" t="s">
        <v>396</v>
      </c>
    </row>
    <row r="86" spans="1:5">
      <c r="A86" t="s">
        <v>302</v>
      </c>
      <c r="B86" t="s">
        <v>301</v>
      </c>
      <c r="C86" t="s">
        <v>382</v>
      </c>
      <c r="D86">
        <v>89.5</v>
      </c>
      <c r="E86" t="s">
        <v>396</v>
      </c>
    </row>
    <row r="87" spans="1:5">
      <c r="A87" t="s">
        <v>300</v>
      </c>
      <c r="B87" t="s">
        <v>299</v>
      </c>
      <c r="C87" t="s">
        <v>335</v>
      </c>
      <c r="D87">
        <v>91.800003000000004</v>
      </c>
      <c r="E87" t="s">
        <v>396</v>
      </c>
    </row>
    <row r="88" spans="1:5">
      <c r="A88" t="s">
        <v>300</v>
      </c>
      <c r="B88" t="s">
        <v>299</v>
      </c>
      <c r="C88" t="s">
        <v>336</v>
      </c>
      <c r="D88">
        <v>91.400002000000001</v>
      </c>
      <c r="E88" t="s">
        <v>396</v>
      </c>
    </row>
    <row r="89" spans="1:5">
      <c r="A89" t="s">
        <v>300</v>
      </c>
      <c r="B89" t="s">
        <v>299</v>
      </c>
      <c r="C89" t="s">
        <v>337</v>
      </c>
      <c r="D89">
        <v>91.599997999999999</v>
      </c>
      <c r="E89" t="s">
        <v>396</v>
      </c>
    </row>
    <row r="90" spans="1:5">
      <c r="A90" t="s">
        <v>300</v>
      </c>
      <c r="B90" t="s">
        <v>299</v>
      </c>
      <c r="C90" t="s">
        <v>338</v>
      </c>
      <c r="D90">
        <v>91.900002000000001</v>
      </c>
      <c r="E90" t="s">
        <v>396</v>
      </c>
    </row>
    <row r="91" spans="1:5">
      <c r="A91" t="s">
        <v>300</v>
      </c>
      <c r="B91" t="s">
        <v>299</v>
      </c>
      <c r="C91" t="s">
        <v>382</v>
      </c>
      <c r="D91">
        <v>90.6</v>
      </c>
      <c r="E91" t="s">
        <v>396</v>
      </c>
    </row>
    <row r="92" spans="1:5">
      <c r="A92" t="s">
        <v>298</v>
      </c>
      <c r="B92" t="s">
        <v>297</v>
      </c>
      <c r="C92" t="s">
        <v>335</v>
      </c>
      <c r="D92">
        <v>93.599997999999999</v>
      </c>
      <c r="E92" t="s">
        <v>396</v>
      </c>
    </row>
    <row r="93" spans="1:5">
      <c r="A93" t="s">
        <v>298</v>
      </c>
      <c r="B93" t="s">
        <v>297</v>
      </c>
      <c r="C93" t="s">
        <v>336</v>
      </c>
      <c r="D93">
        <v>93.5</v>
      </c>
      <c r="E93" t="s">
        <v>396</v>
      </c>
    </row>
    <row r="94" spans="1:5">
      <c r="A94" t="s">
        <v>298</v>
      </c>
      <c r="B94" t="s">
        <v>297</v>
      </c>
      <c r="C94" t="s">
        <v>337</v>
      </c>
      <c r="D94">
        <v>92.300003000000004</v>
      </c>
      <c r="E94" t="s">
        <v>396</v>
      </c>
    </row>
    <row r="95" spans="1:5">
      <c r="A95" t="s">
        <v>298</v>
      </c>
      <c r="B95" t="s">
        <v>297</v>
      </c>
      <c r="C95" t="s">
        <v>338</v>
      </c>
      <c r="D95">
        <v>91.599997999999999</v>
      </c>
      <c r="E95" t="s">
        <v>396</v>
      </c>
    </row>
    <row r="96" spans="1:5">
      <c r="A96" t="s">
        <v>298</v>
      </c>
      <c r="B96" t="s">
        <v>297</v>
      </c>
      <c r="C96" t="s">
        <v>382</v>
      </c>
      <c r="D96">
        <v>91.1</v>
      </c>
      <c r="E96" t="s">
        <v>396</v>
      </c>
    </row>
    <row r="97" spans="1:5">
      <c r="A97" t="s">
        <v>296</v>
      </c>
      <c r="B97" t="s">
        <v>295</v>
      </c>
      <c r="C97" t="s">
        <v>335</v>
      </c>
      <c r="D97">
        <v>94.199996999999996</v>
      </c>
      <c r="E97" t="s">
        <v>396</v>
      </c>
    </row>
    <row r="98" spans="1:5">
      <c r="A98" t="s">
        <v>296</v>
      </c>
      <c r="B98" t="s">
        <v>295</v>
      </c>
      <c r="C98" t="s">
        <v>336</v>
      </c>
      <c r="D98">
        <v>93.099997999999999</v>
      </c>
      <c r="E98" t="s">
        <v>396</v>
      </c>
    </row>
    <row r="99" spans="1:5">
      <c r="A99" t="s">
        <v>296</v>
      </c>
      <c r="B99" t="s">
        <v>295</v>
      </c>
      <c r="C99" t="s">
        <v>337</v>
      </c>
      <c r="D99">
        <v>93.900002000000001</v>
      </c>
      <c r="E99" t="s">
        <v>396</v>
      </c>
    </row>
    <row r="100" spans="1:5">
      <c r="A100" t="s">
        <v>296</v>
      </c>
      <c r="B100" t="s">
        <v>295</v>
      </c>
      <c r="C100" t="s">
        <v>338</v>
      </c>
      <c r="D100">
        <v>94.400002000000001</v>
      </c>
      <c r="E100" t="s">
        <v>396</v>
      </c>
    </row>
    <row r="101" spans="1:5">
      <c r="A101" t="s">
        <v>296</v>
      </c>
      <c r="B101" t="s">
        <v>295</v>
      </c>
      <c r="C101" t="s">
        <v>382</v>
      </c>
      <c r="D101">
        <v>90.8</v>
      </c>
      <c r="E101" t="s">
        <v>396</v>
      </c>
    </row>
    <row r="102" spans="1:5">
      <c r="A102" t="s">
        <v>294</v>
      </c>
      <c r="B102" t="s">
        <v>293</v>
      </c>
      <c r="C102" t="s">
        <v>335</v>
      </c>
      <c r="D102">
        <v>92.699996999999996</v>
      </c>
      <c r="E102" t="s">
        <v>396</v>
      </c>
    </row>
    <row r="103" spans="1:5">
      <c r="A103" t="s">
        <v>294</v>
      </c>
      <c r="B103" t="s">
        <v>293</v>
      </c>
      <c r="C103" t="s">
        <v>336</v>
      </c>
      <c r="D103">
        <v>94.300003000000004</v>
      </c>
      <c r="E103" t="s">
        <v>396</v>
      </c>
    </row>
    <row r="104" spans="1:5">
      <c r="A104" t="s">
        <v>294</v>
      </c>
      <c r="B104" t="s">
        <v>293</v>
      </c>
      <c r="C104" t="s">
        <v>337</v>
      </c>
      <c r="D104">
        <v>92.5</v>
      </c>
      <c r="E104" t="s">
        <v>396</v>
      </c>
    </row>
    <row r="105" spans="1:5">
      <c r="A105" t="s">
        <v>294</v>
      </c>
      <c r="B105" t="s">
        <v>293</v>
      </c>
      <c r="C105" t="s">
        <v>338</v>
      </c>
      <c r="D105">
        <v>93.300003000000004</v>
      </c>
      <c r="E105" t="s">
        <v>396</v>
      </c>
    </row>
    <row r="106" spans="1:5">
      <c r="A106" t="s">
        <v>294</v>
      </c>
      <c r="B106" t="s">
        <v>293</v>
      </c>
      <c r="C106" t="s">
        <v>382</v>
      </c>
      <c r="D106">
        <v>91.6</v>
      </c>
      <c r="E106" t="s">
        <v>396</v>
      </c>
    </row>
    <row r="107" spans="1:5">
      <c r="A107" t="s">
        <v>292</v>
      </c>
      <c r="B107" t="s">
        <v>291</v>
      </c>
      <c r="C107" t="s">
        <v>335</v>
      </c>
      <c r="D107">
        <v>92.099997999999999</v>
      </c>
      <c r="E107" t="s">
        <v>396</v>
      </c>
    </row>
    <row r="108" spans="1:5">
      <c r="A108" t="s">
        <v>292</v>
      </c>
      <c r="B108" t="s">
        <v>291</v>
      </c>
      <c r="C108" t="s">
        <v>336</v>
      </c>
      <c r="D108">
        <v>92.400002000000001</v>
      </c>
      <c r="E108" t="s">
        <v>396</v>
      </c>
    </row>
    <row r="109" spans="1:5">
      <c r="A109" t="s">
        <v>292</v>
      </c>
      <c r="B109" t="s">
        <v>291</v>
      </c>
      <c r="C109" t="s">
        <v>337</v>
      </c>
      <c r="D109">
        <v>93.900002000000001</v>
      </c>
      <c r="E109" t="s">
        <v>396</v>
      </c>
    </row>
    <row r="110" spans="1:5">
      <c r="A110" t="s">
        <v>292</v>
      </c>
      <c r="B110" t="s">
        <v>291</v>
      </c>
      <c r="C110" t="s">
        <v>338</v>
      </c>
      <c r="D110">
        <v>93.599997999999999</v>
      </c>
      <c r="E110" t="s">
        <v>396</v>
      </c>
    </row>
    <row r="111" spans="1:5">
      <c r="A111" t="s">
        <v>292</v>
      </c>
      <c r="B111" t="s">
        <v>291</v>
      </c>
      <c r="C111" t="s">
        <v>382</v>
      </c>
      <c r="D111">
        <v>92</v>
      </c>
      <c r="E111" t="s">
        <v>396</v>
      </c>
    </row>
    <row r="112" spans="1:5">
      <c r="A112" t="s">
        <v>290</v>
      </c>
      <c r="B112" t="s">
        <v>289</v>
      </c>
      <c r="C112" t="s">
        <v>335</v>
      </c>
      <c r="D112">
        <v>94</v>
      </c>
      <c r="E112" t="s">
        <v>396</v>
      </c>
    </row>
    <row r="113" spans="1:5">
      <c r="A113" t="s">
        <v>290</v>
      </c>
      <c r="B113" t="s">
        <v>289</v>
      </c>
      <c r="C113" t="s">
        <v>336</v>
      </c>
      <c r="D113">
        <v>93.800003000000004</v>
      </c>
      <c r="E113" t="s">
        <v>396</v>
      </c>
    </row>
    <row r="114" spans="1:5">
      <c r="A114" t="s">
        <v>290</v>
      </c>
      <c r="B114" t="s">
        <v>289</v>
      </c>
      <c r="C114" t="s">
        <v>337</v>
      </c>
      <c r="D114">
        <v>94.099997999999999</v>
      </c>
      <c r="E114" t="s">
        <v>396</v>
      </c>
    </row>
    <row r="115" spans="1:5">
      <c r="A115" t="s">
        <v>290</v>
      </c>
      <c r="B115" t="s">
        <v>289</v>
      </c>
      <c r="C115" t="s">
        <v>338</v>
      </c>
      <c r="D115">
        <v>93.199996999999996</v>
      </c>
      <c r="E115" t="s">
        <v>396</v>
      </c>
    </row>
    <row r="116" spans="1:5">
      <c r="A116" t="s">
        <v>290</v>
      </c>
      <c r="B116" t="s">
        <v>289</v>
      </c>
      <c r="C116" t="s">
        <v>382</v>
      </c>
      <c r="D116">
        <v>90.3</v>
      </c>
      <c r="E116" t="s">
        <v>396</v>
      </c>
    </row>
    <row r="117" spans="1:5">
      <c r="A117" t="s">
        <v>288</v>
      </c>
      <c r="B117" t="s">
        <v>287</v>
      </c>
      <c r="C117" t="s">
        <v>335</v>
      </c>
      <c r="D117">
        <v>94.599997999999999</v>
      </c>
      <c r="E117" t="s">
        <v>395</v>
      </c>
    </row>
    <row r="118" spans="1:5">
      <c r="A118" t="s">
        <v>288</v>
      </c>
      <c r="B118" t="s">
        <v>287</v>
      </c>
      <c r="C118" t="s">
        <v>336</v>
      </c>
      <c r="D118">
        <v>93.599997999999999</v>
      </c>
      <c r="E118" t="s">
        <v>395</v>
      </c>
    </row>
    <row r="119" spans="1:5">
      <c r="A119" t="s">
        <v>288</v>
      </c>
      <c r="B119" t="s">
        <v>287</v>
      </c>
      <c r="C119" t="s">
        <v>337</v>
      </c>
      <c r="D119">
        <v>91.400002000000001</v>
      </c>
      <c r="E119" t="s">
        <v>395</v>
      </c>
    </row>
    <row r="120" spans="1:5">
      <c r="A120" t="s">
        <v>288</v>
      </c>
      <c r="B120" t="s">
        <v>287</v>
      </c>
      <c r="C120" t="s">
        <v>338</v>
      </c>
      <c r="D120">
        <v>92.599997999999999</v>
      </c>
      <c r="E120" t="s">
        <v>395</v>
      </c>
    </row>
    <row r="121" spans="1:5">
      <c r="A121" t="s">
        <v>288</v>
      </c>
      <c r="B121" t="s">
        <v>287</v>
      </c>
      <c r="C121" t="s">
        <v>382</v>
      </c>
      <c r="D121">
        <v>91.9</v>
      </c>
      <c r="E121" t="s">
        <v>395</v>
      </c>
    </row>
    <row r="122" spans="1:5">
      <c r="A122" t="s">
        <v>286</v>
      </c>
      <c r="B122" t="s">
        <v>285</v>
      </c>
      <c r="C122" t="s">
        <v>335</v>
      </c>
      <c r="D122">
        <v>93.300003000000004</v>
      </c>
      <c r="E122" t="s">
        <v>396</v>
      </c>
    </row>
    <row r="123" spans="1:5">
      <c r="A123" t="s">
        <v>286</v>
      </c>
      <c r="B123" t="s">
        <v>285</v>
      </c>
      <c r="C123" t="s">
        <v>336</v>
      </c>
      <c r="D123">
        <v>93.199996999999996</v>
      </c>
      <c r="E123" t="s">
        <v>396</v>
      </c>
    </row>
    <row r="124" spans="1:5">
      <c r="A124" t="s">
        <v>286</v>
      </c>
      <c r="B124" t="s">
        <v>285</v>
      </c>
      <c r="C124" t="s">
        <v>337</v>
      </c>
      <c r="D124">
        <v>91.900002000000001</v>
      </c>
      <c r="E124" t="s">
        <v>396</v>
      </c>
    </row>
    <row r="125" spans="1:5">
      <c r="A125" t="s">
        <v>286</v>
      </c>
      <c r="B125" t="s">
        <v>285</v>
      </c>
      <c r="C125" t="s">
        <v>338</v>
      </c>
      <c r="D125">
        <v>91.300003000000004</v>
      </c>
      <c r="E125" t="s">
        <v>396</v>
      </c>
    </row>
    <row r="126" spans="1:5">
      <c r="A126" t="s">
        <v>286</v>
      </c>
      <c r="B126" t="s">
        <v>285</v>
      </c>
      <c r="C126" t="s">
        <v>382</v>
      </c>
      <c r="D126">
        <v>92.3</v>
      </c>
      <c r="E126" t="s">
        <v>396</v>
      </c>
    </row>
    <row r="127" spans="1:5">
      <c r="A127" t="s">
        <v>284</v>
      </c>
      <c r="B127" t="s">
        <v>283</v>
      </c>
      <c r="C127" t="s">
        <v>335</v>
      </c>
      <c r="D127">
        <v>93.5</v>
      </c>
      <c r="E127" t="s">
        <v>395</v>
      </c>
    </row>
    <row r="128" spans="1:5">
      <c r="A128" t="s">
        <v>284</v>
      </c>
      <c r="B128" t="s">
        <v>283</v>
      </c>
      <c r="C128" t="s">
        <v>336</v>
      </c>
      <c r="D128">
        <v>93.900002000000001</v>
      </c>
      <c r="E128" t="s">
        <v>395</v>
      </c>
    </row>
    <row r="129" spans="1:5">
      <c r="A129" t="s">
        <v>284</v>
      </c>
      <c r="B129" t="s">
        <v>283</v>
      </c>
      <c r="C129" t="s">
        <v>337</v>
      </c>
      <c r="D129">
        <v>92.300003000000004</v>
      </c>
      <c r="E129" t="s">
        <v>395</v>
      </c>
    </row>
    <row r="130" spans="1:5">
      <c r="A130" t="s">
        <v>284</v>
      </c>
      <c r="B130" t="s">
        <v>283</v>
      </c>
      <c r="C130" t="s">
        <v>338</v>
      </c>
      <c r="D130">
        <v>93.900002000000001</v>
      </c>
      <c r="E130" t="s">
        <v>395</v>
      </c>
    </row>
    <row r="131" spans="1:5">
      <c r="A131" t="s">
        <v>284</v>
      </c>
      <c r="B131" t="s">
        <v>283</v>
      </c>
      <c r="C131" t="s">
        <v>382</v>
      </c>
      <c r="D131">
        <v>91.9</v>
      </c>
      <c r="E131" t="s">
        <v>395</v>
      </c>
    </row>
    <row r="132" spans="1:5">
      <c r="A132" t="s">
        <v>282</v>
      </c>
      <c r="B132" t="s">
        <v>281</v>
      </c>
      <c r="C132" t="s">
        <v>335</v>
      </c>
      <c r="D132">
        <v>93.199996999999996</v>
      </c>
      <c r="E132" t="s">
        <v>396</v>
      </c>
    </row>
    <row r="133" spans="1:5">
      <c r="A133" t="s">
        <v>282</v>
      </c>
      <c r="B133" t="s">
        <v>281</v>
      </c>
      <c r="C133" t="s">
        <v>336</v>
      </c>
      <c r="D133">
        <v>91.599997999999999</v>
      </c>
      <c r="E133" t="s">
        <v>396</v>
      </c>
    </row>
    <row r="134" spans="1:5">
      <c r="A134" t="s">
        <v>282</v>
      </c>
      <c r="B134" t="s">
        <v>281</v>
      </c>
      <c r="C134" t="s">
        <v>337</v>
      </c>
      <c r="D134">
        <v>91.599997999999999</v>
      </c>
      <c r="E134" t="s">
        <v>396</v>
      </c>
    </row>
    <row r="135" spans="1:5">
      <c r="A135" t="s">
        <v>282</v>
      </c>
      <c r="B135" t="s">
        <v>281</v>
      </c>
      <c r="C135" t="s">
        <v>338</v>
      </c>
      <c r="D135">
        <v>93.099997999999999</v>
      </c>
      <c r="E135" t="s">
        <v>396</v>
      </c>
    </row>
    <row r="136" spans="1:5">
      <c r="A136" t="s">
        <v>282</v>
      </c>
      <c r="B136" t="s">
        <v>281</v>
      </c>
      <c r="C136" t="s">
        <v>382</v>
      </c>
      <c r="D136">
        <v>91.8</v>
      </c>
      <c r="E136" t="s">
        <v>396</v>
      </c>
    </row>
    <row r="137" spans="1:5">
      <c r="A137" t="s">
        <v>280</v>
      </c>
      <c r="B137" t="s">
        <v>279</v>
      </c>
      <c r="C137" t="s">
        <v>335</v>
      </c>
      <c r="D137">
        <v>93.5</v>
      </c>
      <c r="E137" t="s">
        <v>396</v>
      </c>
    </row>
    <row r="138" spans="1:5">
      <c r="A138" t="s">
        <v>280</v>
      </c>
      <c r="B138" t="s">
        <v>279</v>
      </c>
      <c r="C138" t="s">
        <v>336</v>
      </c>
      <c r="D138">
        <v>92</v>
      </c>
      <c r="E138" t="s">
        <v>396</v>
      </c>
    </row>
    <row r="139" spans="1:5">
      <c r="A139" t="s">
        <v>280</v>
      </c>
      <c r="B139" t="s">
        <v>279</v>
      </c>
      <c r="C139" t="s">
        <v>337</v>
      </c>
      <c r="D139">
        <v>91.5</v>
      </c>
      <c r="E139" t="s">
        <v>396</v>
      </c>
    </row>
    <row r="140" spans="1:5">
      <c r="A140" t="s">
        <v>280</v>
      </c>
      <c r="B140" t="s">
        <v>279</v>
      </c>
      <c r="C140" t="s">
        <v>338</v>
      </c>
      <c r="D140">
        <v>92</v>
      </c>
      <c r="E140" t="s">
        <v>396</v>
      </c>
    </row>
    <row r="141" spans="1:5">
      <c r="A141" t="s">
        <v>280</v>
      </c>
      <c r="B141" t="s">
        <v>279</v>
      </c>
      <c r="C141" t="s">
        <v>382</v>
      </c>
      <c r="D141">
        <v>93.2</v>
      </c>
      <c r="E141" t="s">
        <v>396</v>
      </c>
    </row>
    <row r="142" spans="1:5">
      <c r="A142" t="s">
        <v>278</v>
      </c>
      <c r="B142" t="s">
        <v>277</v>
      </c>
      <c r="C142" t="s">
        <v>335</v>
      </c>
      <c r="D142">
        <v>93.199996999999996</v>
      </c>
      <c r="E142" t="s">
        <v>396</v>
      </c>
    </row>
    <row r="143" spans="1:5">
      <c r="A143" t="s">
        <v>278</v>
      </c>
      <c r="B143" t="s">
        <v>277</v>
      </c>
      <c r="C143" t="s">
        <v>336</v>
      </c>
      <c r="D143">
        <v>91.5</v>
      </c>
      <c r="E143" t="s">
        <v>396</v>
      </c>
    </row>
    <row r="144" spans="1:5">
      <c r="A144" t="s">
        <v>278</v>
      </c>
      <c r="B144" t="s">
        <v>277</v>
      </c>
      <c r="C144" t="s">
        <v>337</v>
      </c>
      <c r="D144">
        <v>92.400002000000001</v>
      </c>
      <c r="E144" t="s">
        <v>396</v>
      </c>
    </row>
    <row r="145" spans="1:5">
      <c r="A145" t="s">
        <v>278</v>
      </c>
      <c r="B145" t="s">
        <v>277</v>
      </c>
      <c r="C145" t="s">
        <v>338</v>
      </c>
      <c r="D145">
        <v>94</v>
      </c>
      <c r="E145" t="s">
        <v>396</v>
      </c>
    </row>
    <row r="146" spans="1:5">
      <c r="A146" t="s">
        <v>278</v>
      </c>
      <c r="B146" t="s">
        <v>277</v>
      </c>
      <c r="C146" t="s">
        <v>382</v>
      </c>
      <c r="D146">
        <v>90.4</v>
      </c>
      <c r="E146" t="s">
        <v>396</v>
      </c>
    </row>
    <row r="147" spans="1:5">
      <c r="A147" t="s">
        <v>276</v>
      </c>
      <c r="B147" t="s">
        <v>275</v>
      </c>
      <c r="C147" t="s">
        <v>335</v>
      </c>
      <c r="D147">
        <v>93.699996999999996</v>
      </c>
      <c r="E147" t="s">
        <v>396</v>
      </c>
    </row>
    <row r="148" spans="1:5">
      <c r="A148" t="s">
        <v>276</v>
      </c>
      <c r="B148" t="s">
        <v>275</v>
      </c>
      <c r="C148" t="s">
        <v>336</v>
      </c>
      <c r="D148">
        <v>94.599997999999999</v>
      </c>
      <c r="E148" t="s">
        <v>396</v>
      </c>
    </row>
    <row r="149" spans="1:5">
      <c r="A149" t="s">
        <v>276</v>
      </c>
      <c r="B149" t="s">
        <v>275</v>
      </c>
      <c r="C149" t="s">
        <v>337</v>
      </c>
      <c r="D149">
        <v>94.5</v>
      </c>
      <c r="E149" t="s">
        <v>396</v>
      </c>
    </row>
    <row r="150" spans="1:5">
      <c r="A150" t="s">
        <v>276</v>
      </c>
      <c r="B150" t="s">
        <v>275</v>
      </c>
      <c r="C150" t="s">
        <v>338</v>
      </c>
      <c r="D150">
        <v>94.099997999999999</v>
      </c>
      <c r="E150" t="s">
        <v>396</v>
      </c>
    </row>
    <row r="151" spans="1:5">
      <c r="A151" t="s">
        <v>276</v>
      </c>
      <c r="B151" t="s">
        <v>275</v>
      </c>
      <c r="C151" t="s">
        <v>382</v>
      </c>
      <c r="D151">
        <v>92.1</v>
      </c>
      <c r="E151" t="s">
        <v>396</v>
      </c>
    </row>
    <row r="152" spans="1:5">
      <c r="A152" t="s">
        <v>274</v>
      </c>
      <c r="B152" t="s">
        <v>273</v>
      </c>
      <c r="C152" t="s">
        <v>335</v>
      </c>
      <c r="D152">
        <v>94</v>
      </c>
      <c r="E152" t="s">
        <v>396</v>
      </c>
    </row>
    <row r="153" spans="1:5">
      <c r="A153" t="s">
        <v>274</v>
      </c>
      <c r="B153" t="s">
        <v>273</v>
      </c>
      <c r="C153" t="s">
        <v>336</v>
      </c>
      <c r="D153">
        <v>93.900002000000001</v>
      </c>
      <c r="E153" t="s">
        <v>396</v>
      </c>
    </row>
    <row r="154" spans="1:5">
      <c r="A154" t="s">
        <v>274</v>
      </c>
      <c r="B154" t="s">
        <v>273</v>
      </c>
      <c r="C154" t="s">
        <v>337</v>
      </c>
      <c r="D154">
        <v>93.699996999999996</v>
      </c>
      <c r="E154" t="s">
        <v>396</v>
      </c>
    </row>
    <row r="155" spans="1:5">
      <c r="A155" t="s">
        <v>274</v>
      </c>
      <c r="B155" t="s">
        <v>273</v>
      </c>
      <c r="C155" t="s">
        <v>338</v>
      </c>
      <c r="D155">
        <v>93.599997999999999</v>
      </c>
      <c r="E155" t="s">
        <v>396</v>
      </c>
    </row>
    <row r="156" spans="1:5">
      <c r="A156" t="s">
        <v>274</v>
      </c>
      <c r="B156" t="s">
        <v>273</v>
      </c>
      <c r="C156" t="s">
        <v>382</v>
      </c>
      <c r="D156">
        <v>92.3</v>
      </c>
      <c r="E156" t="s">
        <v>396</v>
      </c>
    </row>
    <row r="157" spans="1:5">
      <c r="A157" t="s">
        <v>272</v>
      </c>
      <c r="B157" t="s">
        <v>271</v>
      </c>
      <c r="C157" t="s">
        <v>335</v>
      </c>
      <c r="D157">
        <v>92.900002000000001</v>
      </c>
      <c r="E157" t="s">
        <v>396</v>
      </c>
    </row>
    <row r="158" spans="1:5">
      <c r="A158" t="s">
        <v>272</v>
      </c>
      <c r="B158" t="s">
        <v>271</v>
      </c>
      <c r="C158" t="s">
        <v>336</v>
      </c>
      <c r="D158">
        <v>92.599997999999999</v>
      </c>
      <c r="E158" t="s">
        <v>396</v>
      </c>
    </row>
    <row r="159" spans="1:5">
      <c r="A159" t="s">
        <v>272</v>
      </c>
      <c r="B159" t="s">
        <v>271</v>
      </c>
      <c r="C159" t="s">
        <v>337</v>
      </c>
      <c r="D159">
        <v>92.099997999999999</v>
      </c>
      <c r="E159" t="s">
        <v>396</v>
      </c>
    </row>
    <row r="160" spans="1:5">
      <c r="A160" t="s">
        <v>272</v>
      </c>
      <c r="B160" t="s">
        <v>271</v>
      </c>
      <c r="C160" t="s">
        <v>338</v>
      </c>
      <c r="D160">
        <v>91.599997999999999</v>
      </c>
      <c r="E160" t="s">
        <v>396</v>
      </c>
    </row>
    <row r="161" spans="1:5">
      <c r="A161" t="s">
        <v>272</v>
      </c>
      <c r="B161" t="s">
        <v>271</v>
      </c>
      <c r="C161" t="s">
        <v>382</v>
      </c>
      <c r="D161">
        <v>91.1</v>
      </c>
      <c r="E161" t="s">
        <v>396</v>
      </c>
    </row>
    <row r="162" spans="1:5">
      <c r="A162" t="s">
        <v>270</v>
      </c>
      <c r="B162" t="s">
        <v>269</v>
      </c>
      <c r="C162" t="s">
        <v>335</v>
      </c>
      <c r="D162">
        <v>93.699996999999996</v>
      </c>
      <c r="E162" t="s">
        <v>396</v>
      </c>
    </row>
    <row r="163" spans="1:5">
      <c r="A163" t="s">
        <v>270</v>
      </c>
      <c r="B163" t="s">
        <v>269</v>
      </c>
      <c r="C163" t="s">
        <v>336</v>
      </c>
      <c r="D163">
        <v>93.300003000000004</v>
      </c>
      <c r="E163" t="s">
        <v>396</v>
      </c>
    </row>
    <row r="164" spans="1:5">
      <c r="A164" t="s">
        <v>270</v>
      </c>
      <c r="B164" t="s">
        <v>269</v>
      </c>
      <c r="C164" t="s">
        <v>337</v>
      </c>
      <c r="D164">
        <v>93.199996999999996</v>
      </c>
      <c r="E164" t="s">
        <v>396</v>
      </c>
    </row>
    <row r="165" spans="1:5">
      <c r="A165" t="s">
        <v>270</v>
      </c>
      <c r="B165" t="s">
        <v>269</v>
      </c>
      <c r="C165" t="s">
        <v>338</v>
      </c>
      <c r="D165">
        <v>93.699996999999996</v>
      </c>
      <c r="E165" t="s">
        <v>396</v>
      </c>
    </row>
    <row r="166" spans="1:5">
      <c r="A166" t="s">
        <v>270</v>
      </c>
      <c r="B166" t="s">
        <v>269</v>
      </c>
      <c r="C166" t="s">
        <v>382</v>
      </c>
      <c r="D166">
        <v>93.8</v>
      </c>
      <c r="E166" t="s">
        <v>396</v>
      </c>
    </row>
    <row r="167" spans="1:5">
      <c r="A167" t="s">
        <v>268</v>
      </c>
      <c r="B167" t="s">
        <v>267</v>
      </c>
      <c r="C167" t="s">
        <v>335</v>
      </c>
      <c r="D167">
        <v>93.800003000000004</v>
      </c>
      <c r="E167" t="s">
        <v>395</v>
      </c>
    </row>
    <row r="168" spans="1:5">
      <c r="A168" t="s">
        <v>268</v>
      </c>
      <c r="B168" t="s">
        <v>267</v>
      </c>
      <c r="C168" t="s">
        <v>336</v>
      </c>
      <c r="D168">
        <v>94.5</v>
      </c>
      <c r="E168" t="s">
        <v>395</v>
      </c>
    </row>
    <row r="169" spans="1:5">
      <c r="A169" t="s">
        <v>268</v>
      </c>
      <c r="B169" t="s">
        <v>267</v>
      </c>
      <c r="C169" t="s">
        <v>337</v>
      </c>
      <c r="D169">
        <v>93.699996999999996</v>
      </c>
      <c r="E169" t="s">
        <v>395</v>
      </c>
    </row>
    <row r="170" spans="1:5">
      <c r="A170" t="s">
        <v>268</v>
      </c>
      <c r="B170" t="s">
        <v>267</v>
      </c>
      <c r="C170" t="s">
        <v>338</v>
      </c>
      <c r="D170">
        <v>94</v>
      </c>
      <c r="E170" t="s">
        <v>395</v>
      </c>
    </row>
    <row r="171" spans="1:5">
      <c r="A171" t="s">
        <v>268</v>
      </c>
      <c r="B171" t="s">
        <v>267</v>
      </c>
      <c r="C171" t="s">
        <v>382</v>
      </c>
      <c r="D171">
        <v>91.9</v>
      </c>
      <c r="E171" t="s">
        <v>395</v>
      </c>
    </row>
    <row r="172" spans="1:5">
      <c r="A172" t="s">
        <v>266</v>
      </c>
      <c r="B172" t="s">
        <v>265</v>
      </c>
      <c r="C172" t="s">
        <v>335</v>
      </c>
      <c r="D172">
        <v>92.699996999999996</v>
      </c>
      <c r="E172" t="s">
        <v>396</v>
      </c>
    </row>
    <row r="173" spans="1:5">
      <c r="A173" t="s">
        <v>266</v>
      </c>
      <c r="B173" t="s">
        <v>265</v>
      </c>
      <c r="C173" t="s">
        <v>336</v>
      </c>
      <c r="D173">
        <v>93.699996999999996</v>
      </c>
      <c r="E173" t="s">
        <v>396</v>
      </c>
    </row>
    <row r="174" spans="1:5">
      <c r="A174" t="s">
        <v>266</v>
      </c>
      <c r="B174" t="s">
        <v>265</v>
      </c>
      <c r="C174" t="s">
        <v>337</v>
      </c>
      <c r="D174">
        <v>92.400002000000001</v>
      </c>
      <c r="E174" t="s">
        <v>396</v>
      </c>
    </row>
    <row r="175" spans="1:5">
      <c r="A175" t="s">
        <v>266</v>
      </c>
      <c r="B175" t="s">
        <v>265</v>
      </c>
      <c r="C175" t="s">
        <v>338</v>
      </c>
      <c r="D175">
        <v>91.400002000000001</v>
      </c>
      <c r="E175" t="s">
        <v>396</v>
      </c>
    </row>
    <row r="176" spans="1:5">
      <c r="A176" t="s">
        <v>266</v>
      </c>
      <c r="B176" t="s">
        <v>265</v>
      </c>
      <c r="C176" t="s">
        <v>382</v>
      </c>
      <c r="D176">
        <v>90.7</v>
      </c>
      <c r="E176" t="s">
        <v>396</v>
      </c>
    </row>
    <row r="177" spans="1:5">
      <c r="A177" t="s">
        <v>264</v>
      </c>
      <c r="B177" t="s">
        <v>263</v>
      </c>
      <c r="C177" t="s">
        <v>335</v>
      </c>
      <c r="D177">
        <v>94.300003000000004</v>
      </c>
      <c r="E177" t="s">
        <v>396</v>
      </c>
    </row>
    <row r="178" spans="1:5">
      <c r="A178" t="s">
        <v>264</v>
      </c>
      <c r="B178" t="s">
        <v>263</v>
      </c>
      <c r="C178" t="s">
        <v>336</v>
      </c>
      <c r="D178">
        <v>92.599997999999999</v>
      </c>
      <c r="E178" t="s">
        <v>396</v>
      </c>
    </row>
    <row r="179" spans="1:5">
      <c r="A179" t="s">
        <v>264</v>
      </c>
      <c r="B179" t="s">
        <v>263</v>
      </c>
      <c r="C179" t="s">
        <v>337</v>
      </c>
      <c r="D179">
        <v>92.300003000000004</v>
      </c>
      <c r="E179" t="s">
        <v>396</v>
      </c>
    </row>
    <row r="180" spans="1:5">
      <c r="A180" t="s">
        <v>264</v>
      </c>
      <c r="B180" t="s">
        <v>263</v>
      </c>
      <c r="C180" t="s">
        <v>338</v>
      </c>
      <c r="D180">
        <v>92.699996999999996</v>
      </c>
      <c r="E180" t="s">
        <v>396</v>
      </c>
    </row>
    <row r="181" spans="1:5">
      <c r="A181" t="s">
        <v>264</v>
      </c>
      <c r="B181" t="s">
        <v>263</v>
      </c>
      <c r="C181" t="s">
        <v>382</v>
      </c>
      <c r="D181">
        <v>89.7</v>
      </c>
      <c r="E181" t="s">
        <v>396</v>
      </c>
    </row>
    <row r="182" spans="1:5">
      <c r="A182" t="s">
        <v>262</v>
      </c>
      <c r="B182" t="s">
        <v>261</v>
      </c>
      <c r="C182" t="s">
        <v>335</v>
      </c>
      <c r="D182">
        <v>94.400002000000001</v>
      </c>
      <c r="E182" t="s">
        <v>395</v>
      </c>
    </row>
    <row r="183" spans="1:5">
      <c r="A183" t="s">
        <v>262</v>
      </c>
      <c r="B183" t="s">
        <v>261</v>
      </c>
      <c r="C183" t="s">
        <v>336</v>
      </c>
      <c r="D183">
        <v>93.5</v>
      </c>
      <c r="E183" t="s">
        <v>395</v>
      </c>
    </row>
    <row r="184" spans="1:5">
      <c r="A184" t="s">
        <v>262</v>
      </c>
      <c r="B184" t="s">
        <v>261</v>
      </c>
      <c r="C184" t="s">
        <v>337</v>
      </c>
      <c r="D184">
        <v>92.300003000000004</v>
      </c>
      <c r="E184" t="s">
        <v>395</v>
      </c>
    </row>
    <row r="185" spans="1:5">
      <c r="A185" t="s">
        <v>262</v>
      </c>
      <c r="B185" t="s">
        <v>261</v>
      </c>
      <c r="C185" t="s">
        <v>338</v>
      </c>
      <c r="D185">
        <v>94</v>
      </c>
      <c r="E185" t="s">
        <v>395</v>
      </c>
    </row>
    <row r="186" spans="1:5">
      <c r="A186" t="s">
        <v>262</v>
      </c>
      <c r="B186" t="s">
        <v>261</v>
      </c>
      <c r="C186" t="s">
        <v>382</v>
      </c>
      <c r="D186">
        <v>89.1</v>
      </c>
      <c r="E186" t="s">
        <v>395</v>
      </c>
    </row>
    <row r="187" spans="1:5">
      <c r="A187" t="s">
        <v>260</v>
      </c>
      <c r="B187" t="s">
        <v>259</v>
      </c>
      <c r="C187" t="s">
        <v>335</v>
      </c>
      <c r="D187">
        <v>94.5</v>
      </c>
      <c r="E187" t="s">
        <v>396</v>
      </c>
    </row>
    <row r="188" spans="1:5">
      <c r="A188" t="s">
        <v>260</v>
      </c>
      <c r="B188" t="s">
        <v>259</v>
      </c>
      <c r="C188" t="s">
        <v>336</v>
      </c>
      <c r="D188">
        <v>93.800003000000004</v>
      </c>
      <c r="E188" t="s">
        <v>396</v>
      </c>
    </row>
    <row r="189" spans="1:5">
      <c r="A189" t="s">
        <v>260</v>
      </c>
      <c r="B189" t="s">
        <v>259</v>
      </c>
      <c r="C189" t="s">
        <v>337</v>
      </c>
      <c r="D189">
        <v>93.599997999999999</v>
      </c>
      <c r="E189" t="s">
        <v>396</v>
      </c>
    </row>
    <row r="190" spans="1:5">
      <c r="A190" t="s">
        <v>260</v>
      </c>
      <c r="B190" t="s">
        <v>259</v>
      </c>
      <c r="C190" t="s">
        <v>338</v>
      </c>
      <c r="D190">
        <v>94.699996999999996</v>
      </c>
      <c r="E190" t="s">
        <v>396</v>
      </c>
    </row>
    <row r="191" spans="1:5">
      <c r="A191" t="s">
        <v>260</v>
      </c>
      <c r="B191" t="s">
        <v>259</v>
      </c>
      <c r="C191" t="s">
        <v>382</v>
      </c>
      <c r="D191">
        <v>94.2</v>
      </c>
      <c r="E191" t="s">
        <v>396</v>
      </c>
    </row>
    <row r="192" spans="1:5">
      <c r="A192" t="s">
        <v>258</v>
      </c>
      <c r="B192" t="s">
        <v>257</v>
      </c>
      <c r="C192" t="s">
        <v>335</v>
      </c>
      <c r="D192">
        <v>94</v>
      </c>
      <c r="E192" t="s">
        <v>395</v>
      </c>
    </row>
    <row r="193" spans="1:5">
      <c r="A193" t="s">
        <v>258</v>
      </c>
      <c r="B193" t="s">
        <v>257</v>
      </c>
      <c r="C193" t="s">
        <v>336</v>
      </c>
      <c r="D193">
        <v>94.099997999999999</v>
      </c>
      <c r="E193" t="s">
        <v>395</v>
      </c>
    </row>
    <row r="194" spans="1:5">
      <c r="A194" t="s">
        <v>258</v>
      </c>
      <c r="B194" t="s">
        <v>257</v>
      </c>
      <c r="C194" t="s">
        <v>337</v>
      </c>
      <c r="D194">
        <v>93.5</v>
      </c>
      <c r="E194" t="s">
        <v>395</v>
      </c>
    </row>
    <row r="195" spans="1:5">
      <c r="A195" t="s">
        <v>258</v>
      </c>
      <c r="B195" t="s">
        <v>257</v>
      </c>
      <c r="C195" t="s">
        <v>338</v>
      </c>
      <c r="D195">
        <v>93.5</v>
      </c>
      <c r="E195" t="s">
        <v>395</v>
      </c>
    </row>
    <row r="196" spans="1:5">
      <c r="A196" t="s">
        <v>258</v>
      </c>
      <c r="B196" t="s">
        <v>257</v>
      </c>
      <c r="C196" t="s">
        <v>382</v>
      </c>
      <c r="D196">
        <v>92.1</v>
      </c>
      <c r="E196" t="s">
        <v>395</v>
      </c>
    </row>
    <row r="197" spans="1:5">
      <c r="A197" t="s">
        <v>256</v>
      </c>
      <c r="B197" t="s">
        <v>255</v>
      </c>
      <c r="C197" t="s">
        <v>335</v>
      </c>
      <c r="D197">
        <v>92.699996999999996</v>
      </c>
      <c r="E197" t="s">
        <v>396</v>
      </c>
    </row>
    <row r="198" spans="1:5">
      <c r="A198" t="s">
        <v>256</v>
      </c>
      <c r="B198" t="s">
        <v>255</v>
      </c>
      <c r="C198" t="s">
        <v>336</v>
      </c>
      <c r="D198">
        <v>91.199996999999996</v>
      </c>
      <c r="E198" t="s">
        <v>396</v>
      </c>
    </row>
    <row r="199" spans="1:5">
      <c r="A199" t="s">
        <v>256</v>
      </c>
      <c r="B199" t="s">
        <v>255</v>
      </c>
      <c r="C199" t="s">
        <v>337</v>
      </c>
      <c r="D199">
        <v>90</v>
      </c>
      <c r="E199" t="s">
        <v>396</v>
      </c>
    </row>
    <row r="200" spans="1:5">
      <c r="A200" t="s">
        <v>256</v>
      </c>
      <c r="B200" t="s">
        <v>255</v>
      </c>
      <c r="C200" t="s">
        <v>338</v>
      </c>
      <c r="D200">
        <v>93.400002000000001</v>
      </c>
      <c r="E200" t="s">
        <v>396</v>
      </c>
    </row>
    <row r="201" spans="1:5">
      <c r="A201" t="s">
        <v>256</v>
      </c>
      <c r="B201" t="s">
        <v>255</v>
      </c>
      <c r="C201" t="s">
        <v>382</v>
      </c>
      <c r="D201">
        <v>90.9</v>
      </c>
      <c r="E201" t="s">
        <v>396</v>
      </c>
    </row>
    <row r="202" spans="1:5">
      <c r="A202" t="s">
        <v>254</v>
      </c>
      <c r="B202" t="s">
        <v>253</v>
      </c>
      <c r="C202" t="s">
        <v>335</v>
      </c>
      <c r="D202">
        <v>92.5</v>
      </c>
      <c r="E202" t="s">
        <v>396</v>
      </c>
    </row>
    <row r="203" spans="1:5">
      <c r="A203" t="s">
        <v>254</v>
      </c>
      <c r="B203" t="s">
        <v>253</v>
      </c>
      <c r="C203" t="s">
        <v>336</v>
      </c>
      <c r="D203">
        <v>93.800003000000004</v>
      </c>
      <c r="E203" t="s">
        <v>396</v>
      </c>
    </row>
    <row r="204" spans="1:5">
      <c r="A204" t="s">
        <v>254</v>
      </c>
      <c r="B204" t="s">
        <v>253</v>
      </c>
      <c r="C204" t="s">
        <v>337</v>
      </c>
      <c r="D204">
        <v>93.599997999999999</v>
      </c>
      <c r="E204" t="s">
        <v>396</v>
      </c>
    </row>
    <row r="205" spans="1:5">
      <c r="A205" t="s">
        <v>254</v>
      </c>
      <c r="B205" t="s">
        <v>253</v>
      </c>
      <c r="C205" t="s">
        <v>338</v>
      </c>
      <c r="D205">
        <v>94.199996999999996</v>
      </c>
      <c r="E205" t="s">
        <v>396</v>
      </c>
    </row>
    <row r="206" spans="1:5">
      <c r="A206" t="s">
        <v>254</v>
      </c>
      <c r="B206" t="s">
        <v>253</v>
      </c>
      <c r="C206" t="s">
        <v>382</v>
      </c>
      <c r="D206">
        <v>92.9</v>
      </c>
      <c r="E206" t="s">
        <v>396</v>
      </c>
    </row>
    <row r="207" spans="1:5">
      <c r="A207" t="s">
        <v>252</v>
      </c>
      <c r="B207" t="s">
        <v>251</v>
      </c>
      <c r="C207" t="s">
        <v>335</v>
      </c>
      <c r="D207">
        <v>94.199996999999996</v>
      </c>
      <c r="E207" t="s">
        <v>396</v>
      </c>
    </row>
    <row r="208" spans="1:5">
      <c r="A208" t="s">
        <v>252</v>
      </c>
      <c r="B208" t="s">
        <v>251</v>
      </c>
      <c r="C208" t="s">
        <v>336</v>
      </c>
      <c r="D208">
        <v>94.099997999999999</v>
      </c>
      <c r="E208" t="s">
        <v>396</v>
      </c>
    </row>
    <row r="209" spans="1:5">
      <c r="A209" t="s">
        <v>252</v>
      </c>
      <c r="B209" t="s">
        <v>251</v>
      </c>
      <c r="C209" t="s">
        <v>337</v>
      </c>
      <c r="D209">
        <v>93.400002000000001</v>
      </c>
      <c r="E209" t="s">
        <v>396</v>
      </c>
    </row>
    <row r="210" spans="1:5">
      <c r="A210" t="s">
        <v>252</v>
      </c>
      <c r="B210" t="s">
        <v>251</v>
      </c>
      <c r="C210" t="s">
        <v>338</v>
      </c>
      <c r="D210">
        <v>93.800003000000004</v>
      </c>
      <c r="E210" t="s">
        <v>396</v>
      </c>
    </row>
    <row r="211" spans="1:5">
      <c r="A211" t="s">
        <v>252</v>
      </c>
      <c r="B211" t="s">
        <v>251</v>
      </c>
      <c r="C211" t="s">
        <v>382</v>
      </c>
      <c r="D211">
        <v>93.9</v>
      </c>
      <c r="E211" t="s">
        <v>396</v>
      </c>
    </row>
    <row r="212" spans="1:5">
      <c r="A212" t="s">
        <v>250</v>
      </c>
      <c r="B212" t="s">
        <v>249</v>
      </c>
      <c r="C212" t="s">
        <v>335</v>
      </c>
      <c r="D212">
        <v>90.800003000000004</v>
      </c>
      <c r="E212" t="s">
        <v>396</v>
      </c>
    </row>
    <row r="213" spans="1:5">
      <c r="A213" t="s">
        <v>250</v>
      </c>
      <c r="B213" t="s">
        <v>249</v>
      </c>
      <c r="C213" t="s">
        <v>336</v>
      </c>
      <c r="D213">
        <v>92.300003000000004</v>
      </c>
      <c r="E213" t="s">
        <v>396</v>
      </c>
    </row>
    <row r="214" spans="1:5">
      <c r="A214" t="s">
        <v>250</v>
      </c>
      <c r="B214" t="s">
        <v>249</v>
      </c>
      <c r="C214" t="s">
        <v>337</v>
      </c>
      <c r="D214">
        <v>93.5</v>
      </c>
      <c r="E214" t="s">
        <v>396</v>
      </c>
    </row>
    <row r="215" spans="1:5">
      <c r="A215" t="s">
        <v>250</v>
      </c>
      <c r="B215" t="s">
        <v>249</v>
      </c>
      <c r="C215" t="s">
        <v>338</v>
      </c>
      <c r="D215">
        <v>94.099997999999999</v>
      </c>
      <c r="E215" t="s">
        <v>396</v>
      </c>
    </row>
    <row r="216" spans="1:5">
      <c r="A216" t="s">
        <v>250</v>
      </c>
      <c r="B216" t="s">
        <v>249</v>
      </c>
      <c r="C216" t="s">
        <v>382</v>
      </c>
      <c r="D216">
        <v>92.1</v>
      </c>
      <c r="E216" t="s">
        <v>396</v>
      </c>
    </row>
    <row r="217" spans="1:5">
      <c r="A217" t="s">
        <v>248</v>
      </c>
      <c r="B217" t="s">
        <v>247</v>
      </c>
      <c r="C217" t="s">
        <v>335</v>
      </c>
      <c r="D217">
        <v>93.5</v>
      </c>
      <c r="E217" t="s">
        <v>396</v>
      </c>
    </row>
    <row r="218" spans="1:5">
      <c r="A218" t="s">
        <v>248</v>
      </c>
      <c r="B218" t="s">
        <v>247</v>
      </c>
      <c r="C218" t="s">
        <v>336</v>
      </c>
      <c r="D218">
        <v>93.599997999999999</v>
      </c>
      <c r="E218" t="s">
        <v>396</v>
      </c>
    </row>
    <row r="219" spans="1:5">
      <c r="A219" t="s">
        <v>248</v>
      </c>
      <c r="B219" t="s">
        <v>247</v>
      </c>
      <c r="C219" t="s">
        <v>337</v>
      </c>
      <c r="D219">
        <v>93.900002000000001</v>
      </c>
      <c r="E219" t="s">
        <v>396</v>
      </c>
    </row>
    <row r="220" spans="1:5">
      <c r="A220" t="s">
        <v>248</v>
      </c>
      <c r="B220" t="s">
        <v>247</v>
      </c>
      <c r="C220" t="s">
        <v>338</v>
      </c>
      <c r="D220">
        <v>93.199996999999996</v>
      </c>
      <c r="E220" t="s">
        <v>396</v>
      </c>
    </row>
    <row r="221" spans="1:5">
      <c r="A221" t="s">
        <v>248</v>
      </c>
      <c r="B221" t="s">
        <v>247</v>
      </c>
      <c r="C221" t="s">
        <v>382</v>
      </c>
      <c r="D221">
        <v>92.1</v>
      </c>
      <c r="E221" t="s">
        <v>396</v>
      </c>
    </row>
    <row r="222" spans="1:5">
      <c r="A222" t="s">
        <v>246</v>
      </c>
      <c r="B222" t="s">
        <v>245</v>
      </c>
      <c r="C222" t="s">
        <v>335</v>
      </c>
      <c r="D222">
        <v>94.699996999999996</v>
      </c>
      <c r="E222" t="s">
        <v>396</v>
      </c>
    </row>
    <row r="223" spans="1:5">
      <c r="A223" t="s">
        <v>246</v>
      </c>
      <c r="B223" t="s">
        <v>245</v>
      </c>
      <c r="C223" t="s">
        <v>336</v>
      </c>
      <c r="D223">
        <v>93.300003000000004</v>
      </c>
      <c r="E223" t="s">
        <v>396</v>
      </c>
    </row>
    <row r="224" spans="1:5">
      <c r="A224" t="s">
        <v>246</v>
      </c>
      <c r="B224" t="s">
        <v>245</v>
      </c>
      <c r="C224" t="s">
        <v>337</v>
      </c>
      <c r="D224">
        <v>94</v>
      </c>
      <c r="E224" t="s">
        <v>396</v>
      </c>
    </row>
    <row r="225" spans="1:5">
      <c r="A225" t="s">
        <v>246</v>
      </c>
      <c r="B225" t="s">
        <v>245</v>
      </c>
      <c r="C225" t="s">
        <v>338</v>
      </c>
      <c r="D225">
        <v>93.900002000000001</v>
      </c>
      <c r="E225" t="s">
        <v>396</v>
      </c>
    </row>
    <row r="226" spans="1:5">
      <c r="A226" t="s">
        <v>246</v>
      </c>
      <c r="B226" t="s">
        <v>245</v>
      </c>
      <c r="C226" t="s">
        <v>382</v>
      </c>
      <c r="D226">
        <v>93.7</v>
      </c>
      <c r="E226" t="s">
        <v>396</v>
      </c>
    </row>
    <row r="227" spans="1:5">
      <c r="A227" t="s">
        <v>244</v>
      </c>
      <c r="B227" t="s">
        <v>243</v>
      </c>
      <c r="C227" t="s">
        <v>335</v>
      </c>
      <c r="D227">
        <v>91.900002000000001</v>
      </c>
      <c r="E227" t="s">
        <v>396</v>
      </c>
    </row>
    <row r="228" spans="1:5">
      <c r="A228" t="s">
        <v>244</v>
      </c>
      <c r="B228" t="s">
        <v>243</v>
      </c>
      <c r="C228" t="s">
        <v>336</v>
      </c>
      <c r="D228">
        <v>93.5</v>
      </c>
      <c r="E228" t="s">
        <v>396</v>
      </c>
    </row>
    <row r="229" spans="1:5">
      <c r="A229" t="s">
        <v>244</v>
      </c>
      <c r="B229" t="s">
        <v>243</v>
      </c>
      <c r="C229" t="s">
        <v>337</v>
      </c>
      <c r="D229">
        <v>93.5</v>
      </c>
      <c r="E229" t="s">
        <v>396</v>
      </c>
    </row>
    <row r="230" spans="1:5">
      <c r="A230" t="s">
        <v>244</v>
      </c>
      <c r="B230" t="s">
        <v>243</v>
      </c>
      <c r="C230" t="s">
        <v>338</v>
      </c>
      <c r="D230">
        <v>92.800003000000004</v>
      </c>
      <c r="E230" t="s">
        <v>396</v>
      </c>
    </row>
    <row r="231" spans="1:5">
      <c r="A231" t="s">
        <v>244</v>
      </c>
      <c r="B231" t="s">
        <v>243</v>
      </c>
      <c r="C231" t="s">
        <v>382</v>
      </c>
      <c r="D231">
        <v>91.1</v>
      </c>
      <c r="E231" t="s">
        <v>396</v>
      </c>
    </row>
    <row r="232" spans="1:5">
      <c r="A232" t="s">
        <v>242</v>
      </c>
      <c r="B232" t="s">
        <v>241</v>
      </c>
      <c r="C232" t="s">
        <v>335</v>
      </c>
      <c r="D232">
        <v>67.400002000000001</v>
      </c>
      <c r="E232" t="s">
        <v>395</v>
      </c>
    </row>
    <row r="233" spans="1:5">
      <c r="A233" t="s">
        <v>242</v>
      </c>
      <c r="B233" t="s">
        <v>241</v>
      </c>
      <c r="C233" t="s">
        <v>336</v>
      </c>
      <c r="D233">
        <v>63.099997999999999</v>
      </c>
      <c r="E233" t="s">
        <v>395</v>
      </c>
    </row>
    <row r="234" spans="1:5">
      <c r="A234" t="s">
        <v>242</v>
      </c>
      <c r="B234" t="s">
        <v>241</v>
      </c>
      <c r="C234" t="s">
        <v>337</v>
      </c>
      <c r="D234">
        <v>63.099997999999999</v>
      </c>
      <c r="E234" t="s">
        <v>395</v>
      </c>
    </row>
    <row r="235" spans="1:5">
      <c r="A235" t="s">
        <v>242</v>
      </c>
      <c r="B235" t="s">
        <v>241</v>
      </c>
      <c r="C235" t="s">
        <v>338</v>
      </c>
      <c r="D235">
        <v>56.299999</v>
      </c>
      <c r="E235" t="s">
        <v>395</v>
      </c>
    </row>
    <row r="236" spans="1:5">
      <c r="A236" t="s">
        <v>242</v>
      </c>
      <c r="B236" t="s">
        <v>241</v>
      </c>
      <c r="C236" t="s">
        <v>382</v>
      </c>
      <c r="D236">
        <v>71.400000000000006</v>
      </c>
      <c r="E236" t="s">
        <v>395</v>
      </c>
    </row>
    <row r="237" spans="1:5">
      <c r="A237" t="s">
        <v>240</v>
      </c>
      <c r="B237" t="s">
        <v>239</v>
      </c>
      <c r="C237" t="s">
        <v>335</v>
      </c>
      <c r="D237">
        <v>94.199996999999996</v>
      </c>
      <c r="E237" t="s">
        <v>396</v>
      </c>
    </row>
    <row r="238" spans="1:5">
      <c r="A238" t="s">
        <v>240</v>
      </c>
      <c r="B238" t="s">
        <v>239</v>
      </c>
      <c r="C238" t="s">
        <v>336</v>
      </c>
      <c r="D238">
        <v>92.400002000000001</v>
      </c>
      <c r="E238" t="s">
        <v>396</v>
      </c>
    </row>
    <row r="239" spans="1:5">
      <c r="A239" t="s">
        <v>240</v>
      </c>
      <c r="B239" t="s">
        <v>239</v>
      </c>
      <c r="C239" t="s">
        <v>337</v>
      </c>
      <c r="D239">
        <v>93.300003000000004</v>
      </c>
      <c r="E239" t="s">
        <v>396</v>
      </c>
    </row>
    <row r="240" spans="1:5">
      <c r="A240" t="s">
        <v>240</v>
      </c>
      <c r="B240" t="s">
        <v>239</v>
      </c>
      <c r="C240" t="s">
        <v>338</v>
      </c>
      <c r="D240">
        <v>92.800003000000004</v>
      </c>
      <c r="E240" t="s">
        <v>396</v>
      </c>
    </row>
    <row r="241" spans="1:5">
      <c r="A241" t="s">
        <v>240</v>
      </c>
      <c r="B241" t="s">
        <v>239</v>
      </c>
      <c r="C241" t="s">
        <v>382</v>
      </c>
      <c r="D241">
        <v>90.1</v>
      </c>
      <c r="E241" t="s">
        <v>396</v>
      </c>
    </row>
    <row r="242" spans="1:5">
      <c r="A242" t="s">
        <v>238</v>
      </c>
      <c r="B242" t="s">
        <v>237</v>
      </c>
      <c r="C242" t="s">
        <v>335</v>
      </c>
      <c r="D242">
        <v>93</v>
      </c>
      <c r="E242" t="s">
        <v>396</v>
      </c>
    </row>
    <row r="243" spans="1:5">
      <c r="A243" t="s">
        <v>238</v>
      </c>
      <c r="B243" t="s">
        <v>237</v>
      </c>
      <c r="C243" t="s">
        <v>336</v>
      </c>
      <c r="D243">
        <v>93.5</v>
      </c>
      <c r="E243" t="s">
        <v>396</v>
      </c>
    </row>
    <row r="244" spans="1:5">
      <c r="A244" t="s">
        <v>238</v>
      </c>
      <c r="B244" t="s">
        <v>237</v>
      </c>
      <c r="C244" t="s">
        <v>337</v>
      </c>
      <c r="D244">
        <v>92.599997999999999</v>
      </c>
      <c r="E244" t="s">
        <v>396</v>
      </c>
    </row>
    <row r="245" spans="1:5">
      <c r="A245" t="s">
        <v>238</v>
      </c>
      <c r="B245" t="s">
        <v>237</v>
      </c>
      <c r="C245" t="s">
        <v>338</v>
      </c>
      <c r="D245">
        <v>93.199996999999996</v>
      </c>
      <c r="E245" t="s">
        <v>396</v>
      </c>
    </row>
    <row r="246" spans="1:5">
      <c r="A246" t="s">
        <v>238</v>
      </c>
      <c r="B246" t="s">
        <v>237</v>
      </c>
      <c r="C246" t="s">
        <v>382</v>
      </c>
      <c r="D246">
        <v>91.4</v>
      </c>
      <c r="E246" t="s">
        <v>396</v>
      </c>
    </row>
    <row r="247" spans="1:5">
      <c r="A247" t="s">
        <v>236</v>
      </c>
      <c r="B247" t="s">
        <v>235</v>
      </c>
      <c r="C247" t="s">
        <v>335</v>
      </c>
      <c r="D247">
        <v>91.599997999999999</v>
      </c>
      <c r="E247" t="s">
        <v>396</v>
      </c>
    </row>
    <row r="248" spans="1:5">
      <c r="A248" t="s">
        <v>236</v>
      </c>
      <c r="B248" t="s">
        <v>235</v>
      </c>
      <c r="C248" t="s">
        <v>336</v>
      </c>
      <c r="D248">
        <v>92.599997999999999</v>
      </c>
      <c r="E248" t="s">
        <v>396</v>
      </c>
    </row>
    <row r="249" spans="1:5">
      <c r="A249" t="s">
        <v>236</v>
      </c>
      <c r="B249" t="s">
        <v>235</v>
      </c>
      <c r="C249" t="s">
        <v>337</v>
      </c>
      <c r="D249">
        <v>88.300003000000004</v>
      </c>
      <c r="E249" t="s">
        <v>396</v>
      </c>
    </row>
    <row r="250" spans="1:5">
      <c r="A250" t="s">
        <v>236</v>
      </c>
      <c r="B250" t="s">
        <v>235</v>
      </c>
      <c r="C250" t="s">
        <v>338</v>
      </c>
      <c r="D250">
        <v>92.400002000000001</v>
      </c>
      <c r="E250" t="s">
        <v>396</v>
      </c>
    </row>
    <row r="251" spans="1:5">
      <c r="A251" t="s">
        <v>236</v>
      </c>
      <c r="B251" t="s">
        <v>235</v>
      </c>
      <c r="C251" t="s">
        <v>382</v>
      </c>
      <c r="D251">
        <v>90.7</v>
      </c>
      <c r="E251" t="s">
        <v>396</v>
      </c>
    </row>
    <row r="252" spans="1:5">
      <c r="A252" t="s">
        <v>234</v>
      </c>
      <c r="B252" t="s">
        <v>233</v>
      </c>
      <c r="C252" t="s">
        <v>335</v>
      </c>
      <c r="D252">
        <v>94</v>
      </c>
      <c r="E252" t="s">
        <v>396</v>
      </c>
    </row>
    <row r="253" spans="1:5">
      <c r="A253" t="s">
        <v>234</v>
      </c>
      <c r="B253" t="s">
        <v>233</v>
      </c>
      <c r="C253" t="s">
        <v>336</v>
      </c>
      <c r="D253">
        <v>93</v>
      </c>
      <c r="E253" t="s">
        <v>396</v>
      </c>
    </row>
    <row r="254" spans="1:5">
      <c r="A254" t="s">
        <v>234</v>
      </c>
      <c r="B254" t="s">
        <v>233</v>
      </c>
      <c r="C254" t="s">
        <v>337</v>
      </c>
      <c r="D254">
        <v>92</v>
      </c>
      <c r="E254" t="s">
        <v>396</v>
      </c>
    </row>
    <row r="255" spans="1:5">
      <c r="A255" t="s">
        <v>234</v>
      </c>
      <c r="B255" t="s">
        <v>233</v>
      </c>
      <c r="C255" t="s">
        <v>338</v>
      </c>
      <c r="D255">
        <v>92.800003000000004</v>
      </c>
      <c r="E255" t="s">
        <v>396</v>
      </c>
    </row>
    <row r="256" spans="1:5">
      <c r="A256" t="s">
        <v>234</v>
      </c>
      <c r="B256" t="s">
        <v>233</v>
      </c>
      <c r="C256" t="s">
        <v>382</v>
      </c>
      <c r="D256">
        <v>89.6</v>
      </c>
      <c r="E256" t="s">
        <v>396</v>
      </c>
    </row>
    <row r="257" spans="1:5">
      <c r="A257" t="s">
        <v>232</v>
      </c>
      <c r="B257" t="s">
        <v>231</v>
      </c>
      <c r="C257" t="s">
        <v>335</v>
      </c>
      <c r="D257">
        <v>93.599997999999999</v>
      </c>
      <c r="E257" t="s">
        <v>395</v>
      </c>
    </row>
    <row r="258" spans="1:5">
      <c r="A258" t="s">
        <v>232</v>
      </c>
      <c r="B258" t="s">
        <v>231</v>
      </c>
      <c r="C258" t="s">
        <v>336</v>
      </c>
      <c r="D258">
        <v>92.699996999999996</v>
      </c>
      <c r="E258" t="s">
        <v>395</v>
      </c>
    </row>
    <row r="259" spans="1:5">
      <c r="A259" t="s">
        <v>232</v>
      </c>
      <c r="B259" t="s">
        <v>231</v>
      </c>
      <c r="C259" t="s">
        <v>337</v>
      </c>
      <c r="D259">
        <v>89.800003000000004</v>
      </c>
      <c r="E259" t="s">
        <v>395</v>
      </c>
    </row>
    <row r="260" spans="1:5">
      <c r="A260" t="s">
        <v>232</v>
      </c>
      <c r="B260" t="s">
        <v>231</v>
      </c>
      <c r="C260" t="s">
        <v>338</v>
      </c>
      <c r="D260">
        <v>89</v>
      </c>
      <c r="E260" t="s">
        <v>395</v>
      </c>
    </row>
    <row r="261" spans="1:5">
      <c r="A261" t="s">
        <v>232</v>
      </c>
      <c r="B261" t="s">
        <v>231</v>
      </c>
      <c r="C261" t="s">
        <v>382</v>
      </c>
      <c r="D261">
        <v>88.3</v>
      </c>
      <c r="E261" t="s">
        <v>395</v>
      </c>
    </row>
    <row r="262" spans="1:5">
      <c r="A262" t="s">
        <v>230</v>
      </c>
      <c r="B262" t="s">
        <v>229</v>
      </c>
      <c r="C262" t="s">
        <v>335</v>
      </c>
      <c r="D262">
        <v>94.599997999999999</v>
      </c>
      <c r="E262" t="s">
        <v>395</v>
      </c>
    </row>
    <row r="263" spans="1:5">
      <c r="A263" t="s">
        <v>230</v>
      </c>
      <c r="B263" t="s">
        <v>229</v>
      </c>
      <c r="C263" t="s">
        <v>336</v>
      </c>
      <c r="D263">
        <v>94.699996999999996</v>
      </c>
      <c r="E263" t="s">
        <v>395</v>
      </c>
    </row>
    <row r="264" spans="1:5">
      <c r="A264" t="s">
        <v>230</v>
      </c>
      <c r="B264" t="s">
        <v>229</v>
      </c>
      <c r="C264" t="s">
        <v>337</v>
      </c>
      <c r="D264">
        <v>92.599997999999999</v>
      </c>
      <c r="E264" t="s">
        <v>395</v>
      </c>
    </row>
    <row r="265" spans="1:5">
      <c r="A265" t="s">
        <v>230</v>
      </c>
      <c r="B265" t="s">
        <v>229</v>
      </c>
      <c r="C265" t="s">
        <v>338</v>
      </c>
      <c r="D265">
        <v>93.699996999999996</v>
      </c>
      <c r="E265" t="s">
        <v>395</v>
      </c>
    </row>
    <row r="266" spans="1:5">
      <c r="A266" t="s">
        <v>230</v>
      </c>
      <c r="B266" t="s">
        <v>229</v>
      </c>
      <c r="C266" t="s">
        <v>382</v>
      </c>
      <c r="D266">
        <v>91.4</v>
      </c>
      <c r="E266" t="s">
        <v>395</v>
      </c>
    </row>
    <row r="267" spans="1:5">
      <c r="A267" t="s">
        <v>228</v>
      </c>
      <c r="B267" t="s">
        <v>227</v>
      </c>
      <c r="C267" t="s">
        <v>335</v>
      </c>
      <c r="D267">
        <v>92.900002000000001</v>
      </c>
      <c r="E267" t="s">
        <v>396</v>
      </c>
    </row>
    <row r="268" spans="1:5">
      <c r="A268" t="s">
        <v>228</v>
      </c>
      <c r="B268" t="s">
        <v>227</v>
      </c>
      <c r="C268" t="s">
        <v>336</v>
      </c>
      <c r="D268">
        <v>94.099997999999999</v>
      </c>
      <c r="E268" t="s">
        <v>396</v>
      </c>
    </row>
    <row r="269" spans="1:5">
      <c r="A269" t="s">
        <v>228</v>
      </c>
      <c r="B269" t="s">
        <v>227</v>
      </c>
      <c r="C269" t="s">
        <v>337</v>
      </c>
      <c r="D269">
        <v>93.800003000000004</v>
      </c>
      <c r="E269" t="s">
        <v>396</v>
      </c>
    </row>
    <row r="270" spans="1:5">
      <c r="A270" t="s">
        <v>228</v>
      </c>
      <c r="B270" t="s">
        <v>227</v>
      </c>
      <c r="C270" t="s">
        <v>338</v>
      </c>
      <c r="D270">
        <v>94.099997999999999</v>
      </c>
      <c r="E270" t="s">
        <v>396</v>
      </c>
    </row>
    <row r="271" spans="1:5">
      <c r="A271" t="s">
        <v>228</v>
      </c>
      <c r="B271" t="s">
        <v>227</v>
      </c>
      <c r="C271" t="s">
        <v>382</v>
      </c>
      <c r="D271">
        <v>93.3</v>
      </c>
      <c r="E271" t="s">
        <v>396</v>
      </c>
    </row>
    <row r="272" spans="1:5">
      <c r="A272" t="s">
        <v>226</v>
      </c>
      <c r="B272" t="s">
        <v>225</v>
      </c>
      <c r="C272" t="s">
        <v>335</v>
      </c>
      <c r="D272">
        <v>87.800003000000004</v>
      </c>
      <c r="E272" t="s">
        <v>395</v>
      </c>
    </row>
    <row r="273" spans="1:5">
      <c r="A273" t="s">
        <v>226</v>
      </c>
      <c r="B273" t="s">
        <v>225</v>
      </c>
      <c r="C273" t="s">
        <v>336</v>
      </c>
      <c r="D273">
        <v>88.5</v>
      </c>
      <c r="E273" t="s">
        <v>395</v>
      </c>
    </row>
    <row r="274" spans="1:5">
      <c r="A274" t="s">
        <v>226</v>
      </c>
      <c r="B274" t="s">
        <v>225</v>
      </c>
      <c r="C274" t="s">
        <v>337</v>
      </c>
      <c r="D274">
        <v>83.800003000000004</v>
      </c>
      <c r="E274" t="s">
        <v>395</v>
      </c>
    </row>
    <row r="275" spans="1:5">
      <c r="A275" t="s">
        <v>226</v>
      </c>
      <c r="B275" t="s">
        <v>225</v>
      </c>
      <c r="C275" t="s">
        <v>338</v>
      </c>
      <c r="D275">
        <v>81.5</v>
      </c>
      <c r="E275" t="s">
        <v>395</v>
      </c>
    </row>
    <row r="276" spans="1:5">
      <c r="A276" t="s">
        <v>226</v>
      </c>
      <c r="B276" t="s">
        <v>225</v>
      </c>
      <c r="C276" t="s">
        <v>382</v>
      </c>
      <c r="D276">
        <v>79.2</v>
      </c>
      <c r="E276" t="s">
        <v>395</v>
      </c>
    </row>
    <row r="277" spans="1:5">
      <c r="A277" t="s">
        <v>224</v>
      </c>
      <c r="B277" t="s">
        <v>223</v>
      </c>
      <c r="C277" t="s">
        <v>335</v>
      </c>
      <c r="D277">
        <v>93.800003000000004</v>
      </c>
      <c r="E277" t="s">
        <v>395</v>
      </c>
    </row>
    <row r="278" spans="1:5">
      <c r="A278" t="s">
        <v>224</v>
      </c>
      <c r="B278" t="s">
        <v>223</v>
      </c>
      <c r="C278" t="s">
        <v>336</v>
      </c>
      <c r="D278">
        <v>93.099997999999999</v>
      </c>
      <c r="E278" t="s">
        <v>395</v>
      </c>
    </row>
    <row r="279" spans="1:5">
      <c r="A279" t="s">
        <v>224</v>
      </c>
      <c r="B279" t="s">
        <v>223</v>
      </c>
      <c r="C279" t="s">
        <v>337</v>
      </c>
      <c r="D279">
        <v>92.199996999999996</v>
      </c>
      <c r="E279" t="s">
        <v>395</v>
      </c>
    </row>
    <row r="280" spans="1:5">
      <c r="A280" t="s">
        <v>224</v>
      </c>
      <c r="B280" t="s">
        <v>223</v>
      </c>
      <c r="C280" t="s">
        <v>338</v>
      </c>
      <c r="D280">
        <v>92</v>
      </c>
      <c r="E280" t="s">
        <v>395</v>
      </c>
    </row>
    <row r="281" spans="1:5">
      <c r="A281" t="s">
        <v>224</v>
      </c>
      <c r="B281" t="s">
        <v>223</v>
      </c>
      <c r="C281" t="s">
        <v>382</v>
      </c>
      <c r="D281">
        <v>92.1</v>
      </c>
      <c r="E281" t="s">
        <v>395</v>
      </c>
    </row>
    <row r="282" spans="1:5">
      <c r="A282" t="s">
        <v>222</v>
      </c>
      <c r="B282" t="s">
        <v>221</v>
      </c>
      <c r="C282" t="s">
        <v>335</v>
      </c>
      <c r="D282">
        <v>93.099997999999999</v>
      </c>
      <c r="E282" t="s">
        <v>396</v>
      </c>
    </row>
    <row r="283" spans="1:5">
      <c r="A283" t="s">
        <v>222</v>
      </c>
      <c r="B283" t="s">
        <v>221</v>
      </c>
      <c r="C283" t="s">
        <v>336</v>
      </c>
      <c r="D283">
        <v>93</v>
      </c>
      <c r="E283" t="s">
        <v>396</v>
      </c>
    </row>
    <row r="284" spans="1:5">
      <c r="A284" t="s">
        <v>222</v>
      </c>
      <c r="B284" t="s">
        <v>221</v>
      </c>
      <c r="C284" t="s">
        <v>337</v>
      </c>
      <c r="D284">
        <v>93</v>
      </c>
      <c r="E284" t="s">
        <v>396</v>
      </c>
    </row>
    <row r="285" spans="1:5">
      <c r="A285" t="s">
        <v>222</v>
      </c>
      <c r="B285" t="s">
        <v>221</v>
      </c>
      <c r="C285" t="s">
        <v>338</v>
      </c>
      <c r="D285">
        <v>93.5</v>
      </c>
      <c r="E285" t="s">
        <v>396</v>
      </c>
    </row>
    <row r="286" spans="1:5">
      <c r="A286" t="s">
        <v>222</v>
      </c>
      <c r="B286" t="s">
        <v>221</v>
      </c>
      <c r="C286" t="s">
        <v>382</v>
      </c>
      <c r="D286">
        <v>93.3</v>
      </c>
      <c r="E286" t="s">
        <v>396</v>
      </c>
    </row>
    <row r="287" spans="1:5">
      <c r="A287" t="s">
        <v>220</v>
      </c>
      <c r="B287" t="s">
        <v>219</v>
      </c>
      <c r="C287" t="s">
        <v>335</v>
      </c>
      <c r="D287">
        <v>94.5</v>
      </c>
      <c r="E287" t="s">
        <v>396</v>
      </c>
    </row>
    <row r="288" spans="1:5">
      <c r="A288" t="s">
        <v>220</v>
      </c>
      <c r="B288" t="s">
        <v>219</v>
      </c>
      <c r="C288" t="s">
        <v>336</v>
      </c>
      <c r="D288">
        <v>94.099997999999999</v>
      </c>
      <c r="E288" t="s">
        <v>396</v>
      </c>
    </row>
    <row r="289" spans="1:5">
      <c r="A289" t="s">
        <v>220</v>
      </c>
      <c r="B289" t="s">
        <v>219</v>
      </c>
      <c r="C289" t="s">
        <v>337</v>
      </c>
      <c r="D289">
        <v>94.099997999999999</v>
      </c>
      <c r="E289" t="s">
        <v>396</v>
      </c>
    </row>
    <row r="290" spans="1:5">
      <c r="A290" t="s">
        <v>220</v>
      </c>
      <c r="B290" t="s">
        <v>219</v>
      </c>
      <c r="C290" t="s">
        <v>338</v>
      </c>
      <c r="D290">
        <v>94.099997999999999</v>
      </c>
      <c r="E290" t="s">
        <v>396</v>
      </c>
    </row>
    <row r="291" spans="1:5">
      <c r="A291" t="s">
        <v>220</v>
      </c>
      <c r="B291" t="s">
        <v>219</v>
      </c>
      <c r="C291" t="s">
        <v>382</v>
      </c>
      <c r="D291">
        <v>94.3</v>
      </c>
      <c r="E291" t="s">
        <v>396</v>
      </c>
    </row>
    <row r="292" spans="1:5">
      <c r="A292" t="s">
        <v>218</v>
      </c>
      <c r="B292" t="s">
        <v>217</v>
      </c>
      <c r="C292" t="s">
        <v>335</v>
      </c>
      <c r="D292">
        <v>92.900002000000001</v>
      </c>
      <c r="E292" t="s">
        <v>397</v>
      </c>
    </row>
    <row r="293" spans="1:5">
      <c r="A293" t="s">
        <v>218</v>
      </c>
      <c r="B293" t="s">
        <v>217</v>
      </c>
      <c r="C293" t="s">
        <v>336</v>
      </c>
      <c r="D293">
        <v>91.400002000000001</v>
      </c>
      <c r="E293" t="s">
        <v>397</v>
      </c>
    </row>
    <row r="294" spans="1:5">
      <c r="A294" t="s">
        <v>218</v>
      </c>
      <c r="B294" t="s">
        <v>217</v>
      </c>
      <c r="C294" t="s">
        <v>337</v>
      </c>
      <c r="D294">
        <v>92.400002000000001</v>
      </c>
      <c r="E294" t="s">
        <v>397</v>
      </c>
    </row>
    <row r="295" spans="1:5">
      <c r="A295" t="s">
        <v>218</v>
      </c>
      <c r="B295" t="s">
        <v>217</v>
      </c>
      <c r="C295" t="s">
        <v>338</v>
      </c>
      <c r="D295">
        <v>91.300003000000004</v>
      </c>
      <c r="E295" t="s">
        <v>397</v>
      </c>
    </row>
    <row r="296" spans="1:5">
      <c r="A296" t="s">
        <v>218</v>
      </c>
      <c r="B296" t="s">
        <v>217</v>
      </c>
      <c r="C296" t="s">
        <v>382</v>
      </c>
      <c r="D296">
        <v>92.9</v>
      </c>
      <c r="E296" t="s">
        <v>397</v>
      </c>
    </row>
    <row r="297" spans="1:5">
      <c r="A297" t="s">
        <v>216</v>
      </c>
      <c r="B297" t="s">
        <v>215</v>
      </c>
      <c r="C297" t="s">
        <v>335</v>
      </c>
      <c r="D297">
        <v>92.099997999999999</v>
      </c>
      <c r="E297" t="s">
        <v>396</v>
      </c>
    </row>
    <row r="298" spans="1:5">
      <c r="A298" t="s">
        <v>216</v>
      </c>
      <c r="B298" t="s">
        <v>215</v>
      </c>
      <c r="C298" t="s">
        <v>336</v>
      </c>
      <c r="D298">
        <v>92.400002000000001</v>
      </c>
      <c r="E298" t="s">
        <v>396</v>
      </c>
    </row>
    <row r="299" spans="1:5">
      <c r="A299" t="s">
        <v>216</v>
      </c>
      <c r="B299" t="s">
        <v>215</v>
      </c>
      <c r="C299" t="s">
        <v>337</v>
      </c>
      <c r="D299">
        <v>91.5</v>
      </c>
      <c r="E299" t="s">
        <v>396</v>
      </c>
    </row>
    <row r="300" spans="1:5">
      <c r="A300" t="s">
        <v>216</v>
      </c>
      <c r="B300" t="s">
        <v>215</v>
      </c>
      <c r="C300" t="s">
        <v>338</v>
      </c>
      <c r="D300">
        <v>92.300003000000004</v>
      </c>
      <c r="E300" t="s">
        <v>396</v>
      </c>
    </row>
    <row r="301" spans="1:5">
      <c r="A301" t="s">
        <v>216</v>
      </c>
      <c r="B301" t="s">
        <v>215</v>
      </c>
      <c r="C301" t="s">
        <v>382</v>
      </c>
      <c r="D301">
        <v>89.9</v>
      </c>
      <c r="E301" t="s">
        <v>396</v>
      </c>
    </row>
    <row r="302" spans="1:5">
      <c r="A302" t="s">
        <v>214</v>
      </c>
      <c r="B302" t="s">
        <v>213</v>
      </c>
      <c r="C302" t="s">
        <v>335</v>
      </c>
      <c r="D302">
        <v>92.599997999999999</v>
      </c>
      <c r="E302" t="s">
        <v>397</v>
      </c>
    </row>
    <row r="303" spans="1:5">
      <c r="A303" t="s">
        <v>214</v>
      </c>
      <c r="B303" t="s">
        <v>213</v>
      </c>
      <c r="C303" t="s">
        <v>336</v>
      </c>
      <c r="D303">
        <v>92.699996999999996</v>
      </c>
      <c r="E303" t="s">
        <v>397</v>
      </c>
    </row>
    <row r="304" spans="1:5">
      <c r="A304" t="s">
        <v>214</v>
      </c>
      <c r="B304" t="s">
        <v>213</v>
      </c>
      <c r="C304" t="s">
        <v>337</v>
      </c>
      <c r="D304">
        <v>92.699996999999996</v>
      </c>
      <c r="E304" t="s">
        <v>397</v>
      </c>
    </row>
    <row r="305" spans="1:5">
      <c r="A305" t="s">
        <v>214</v>
      </c>
      <c r="B305" t="s">
        <v>213</v>
      </c>
      <c r="C305" t="s">
        <v>338</v>
      </c>
      <c r="D305">
        <v>94.099997999999999</v>
      </c>
      <c r="E305" t="s">
        <v>397</v>
      </c>
    </row>
    <row r="306" spans="1:5">
      <c r="A306" t="s">
        <v>214</v>
      </c>
      <c r="B306" t="s">
        <v>213</v>
      </c>
      <c r="C306" t="s">
        <v>382</v>
      </c>
      <c r="D306">
        <v>92.3</v>
      </c>
      <c r="E306" t="s">
        <v>397</v>
      </c>
    </row>
    <row r="307" spans="1:5">
      <c r="A307" t="s">
        <v>212</v>
      </c>
      <c r="B307" t="s">
        <v>211</v>
      </c>
      <c r="C307" t="s">
        <v>335</v>
      </c>
      <c r="D307">
        <v>93</v>
      </c>
      <c r="E307" t="s">
        <v>396</v>
      </c>
    </row>
    <row r="308" spans="1:5">
      <c r="A308" t="s">
        <v>212</v>
      </c>
      <c r="B308" t="s">
        <v>211</v>
      </c>
      <c r="C308" t="s">
        <v>336</v>
      </c>
      <c r="D308">
        <v>92.599997999999999</v>
      </c>
      <c r="E308" t="s">
        <v>396</v>
      </c>
    </row>
    <row r="309" spans="1:5">
      <c r="A309" t="s">
        <v>212</v>
      </c>
      <c r="B309" t="s">
        <v>211</v>
      </c>
      <c r="C309" t="s">
        <v>337</v>
      </c>
      <c r="D309">
        <v>91.800003000000004</v>
      </c>
      <c r="E309" t="s">
        <v>396</v>
      </c>
    </row>
    <row r="310" spans="1:5">
      <c r="A310" t="s">
        <v>212</v>
      </c>
      <c r="B310" t="s">
        <v>211</v>
      </c>
      <c r="C310" t="s">
        <v>338</v>
      </c>
      <c r="D310">
        <v>94.199996999999996</v>
      </c>
      <c r="E310" t="s">
        <v>396</v>
      </c>
    </row>
    <row r="311" spans="1:5">
      <c r="A311" t="s">
        <v>212</v>
      </c>
      <c r="B311" t="s">
        <v>211</v>
      </c>
      <c r="C311" t="s">
        <v>382</v>
      </c>
      <c r="D311">
        <v>88.5</v>
      </c>
      <c r="E311" t="s">
        <v>396</v>
      </c>
    </row>
    <row r="312" spans="1:5">
      <c r="A312" t="s">
        <v>210</v>
      </c>
      <c r="B312" t="s">
        <v>209</v>
      </c>
      <c r="C312" t="s">
        <v>335</v>
      </c>
      <c r="D312">
        <v>94.400002000000001</v>
      </c>
      <c r="E312" t="s">
        <v>396</v>
      </c>
    </row>
    <row r="313" spans="1:5">
      <c r="A313" t="s">
        <v>210</v>
      </c>
      <c r="B313" t="s">
        <v>209</v>
      </c>
      <c r="C313" t="s">
        <v>336</v>
      </c>
      <c r="D313">
        <v>92.900002000000001</v>
      </c>
      <c r="E313" t="s">
        <v>396</v>
      </c>
    </row>
    <row r="314" spans="1:5">
      <c r="A314" t="s">
        <v>210</v>
      </c>
      <c r="B314" t="s">
        <v>209</v>
      </c>
      <c r="C314" t="s">
        <v>337</v>
      </c>
      <c r="D314">
        <v>93.300003000000004</v>
      </c>
      <c r="E314" t="s">
        <v>396</v>
      </c>
    </row>
    <row r="315" spans="1:5">
      <c r="A315" t="s">
        <v>210</v>
      </c>
      <c r="B315" t="s">
        <v>209</v>
      </c>
      <c r="C315" t="s">
        <v>338</v>
      </c>
      <c r="D315">
        <v>94.300003000000004</v>
      </c>
      <c r="E315" t="s">
        <v>396</v>
      </c>
    </row>
    <row r="316" spans="1:5">
      <c r="A316" t="s">
        <v>210</v>
      </c>
      <c r="B316" t="s">
        <v>209</v>
      </c>
      <c r="C316" t="s">
        <v>382</v>
      </c>
      <c r="D316">
        <v>94.5</v>
      </c>
      <c r="E316" t="s">
        <v>396</v>
      </c>
    </row>
    <row r="317" spans="1:5">
      <c r="A317" t="s">
        <v>208</v>
      </c>
      <c r="B317" t="s">
        <v>207</v>
      </c>
      <c r="C317" t="s">
        <v>335</v>
      </c>
      <c r="D317">
        <v>94.400002000000001</v>
      </c>
      <c r="E317" t="s">
        <v>396</v>
      </c>
    </row>
    <row r="318" spans="1:5">
      <c r="A318" t="s">
        <v>208</v>
      </c>
      <c r="B318" t="s">
        <v>207</v>
      </c>
      <c r="C318" t="s">
        <v>336</v>
      </c>
      <c r="D318">
        <v>94.300003000000004</v>
      </c>
      <c r="E318" t="s">
        <v>396</v>
      </c>
    </row>
    <row r="319" spans="1:5">
      <c r="A319" t="s">
        <v>208</v>
      </c>
      <c r="B319" t="s">
        <v>207</v>
      </c>
      <c r="C319" t="s">
        <v>337</v>
      </c>
      <c r="D319">
        <v>92.099997999999999</v>
      </c>
      <c r="E319" t="s">
        <v>396</v>
      </c>
    </row>
    <row r="320" spans="1:5">
      <c r="A320" t="s">
        <v>208</v>
      </c>
      <c r="B320" t="s">
        <v>207</v>
      </c>
      <c r="C320" t="s">
        <v>338</v>
      </c>
      <c r="D320">
        <v>91.599997999999999</v>
      </c>
      <c r="E320" t="s">
        <v>396</v>
      </c>
    </row>
    <row r="321" spans="1:5">
      <c r="A321" t="s">
        <v>208</v>
      </c>
      <c r="B321" t="s">
        <v>207</v>
      </c>
      <c r="C321" t="s">
        <v>382</v>
      </c>
      <c r="D321">
        <v>92.3</v>
      </c>
      <c r="E321" t="s">
        <v>396</v>
      </c>
    </row>
    <row r="322" spans="1:5">
      <c r="A322" t="s">
        <v>206</v>
      </c>
      <c r="B322" t="s">
        <v>205</v>
      </c>
      <c r="C322" t="s">
        <v>335</v>
      </c>
      <c r="D322">
        <v>92.800003000000004</v>
      </c>
      <c r="E322" t="s">
        <v>396</v>
      </c>
    </row>
    <row r="323" spans="1:5">
      <c r="A323" t="s">
        <v>206</v>
      </c>
      <c r="B323" t="s">
        <v>205</v>
      </c>
      <c r="C323" t="s">
        <v>336</v>
      </c>
      <c r="D323">
        <v>93.800003000000004</v>
      </c>
      <c r="E323" t="s">
        <v>396</v>
      </c>
    </row>
    <row r="324" spans="1:5">
      <c r="A324" t="s">
        <v>206</v>
      </c>
      <c r="B324" t="s">
        <v>205</v>
      </c>
      <c r="C324" t="s">
        <v>337</v>
      </c>
      <c r="D324">
        <v>93.099997999999999</v>
      </c>
      <c r="E324" t="s">
        <v>396</v>
      </c>
    </row>
    <row r="325" spans="1:5">
      <c r="A325" t="s">
        <v>206</v>
      </c>
      <c r="B325" t="s">
        <v>205</v>
      </c>
      <c r="C325" t="s">
        <v>338</v>
      </c>
      <c r="D325">
        <v>92.900002000000001</v>
      </c>
      <c r="E325" t="s">
        <v>396</v>
      </c>
    </row>
    <row r="326" spans="1:5">
      <c r="A326" t="s">
        <v>206</v>
      </c>
      <c r="B326" t="s">
        <v>205</v>
      </c>
      <c r="C326" t="s">
        <v>382</v>
      </c>
      <c r="D326">
        <v>92</v>
      </c>
      <c r="E326" t="s">
        <v>396</v>
      </c>
    </row>
    <row r="327" spans="1:5">
      <c r="A327" t="s">
        <v>204</v>
      </c>
      <c r="B327" t="s">
        <v>203</v>
      </c>
      <c r="C327" t="s">
        <v>335</v>
      </c>
      <c r="D327">
        <v>94.5</v>
      </c>
      <c r="E327" t="s">
        <v>396</v>
      </c>
    </row>
    <row r="328" spans="1:5">
      <c r="A328" t="s">
        <v>204</v>
      </c>
      <c r="B328" t="s">
        <v>203</v>
      </c>
      <c r="C328" t="s">
        <v>336</v>
      </c>
      <c r="D328">
        <v>93.900002000000001</v>
      </c>
      <c r="E328" t="s">
        <v>396</v>
      </c>
    </row>
    <row r="329" spans="1:5">
      <c r="A329" t="s">
        <v>204</v>
      </c>
      <c r="B329" t="s">
        <v>203</v>
      </c>
      <c r="C329" t="s">
        <v>337</v>
      </c>
      <c r="D329">
        <v>94.5</v>
      </c>
      <c r="E329" t="s">
        <v>396</v>
      </c>
    </row>
    <row r="330" spans="1:5">
      <c r="A330" t="s">
        <v>204</v>
      </c>
      <c r="B330" t="s">
        <v>203</v>
      </c>
      <c r="C330" t="s">
        <v>338</v>
      </c>
      <c r="D330">
        <v>93.300003000000004</v>
      </c>
      <c r="E330" t="s">
        <v>396</v>
      </c>
    </row>
    <row r="331" spans="1:5">
      <c r="A331" t="s">
        <v>204</v>
      </c>
      <c r="B331" t="s">
        <v>203</v>
      </c>
      <c r="C331" t="s">
        <v>382</v>
      </c>
      <c r="D331">
        <v>91.2</v>
      </c>
      <c r="E331" t="s">
        <v>396</v>
      </c>
    </row>
    <row r="332" spans="1:5">
      <c r="A332" t="s">
        <v>202</v>
      </c>
      <c r="B332" t="s">
        <v>201</v>
      </c>
      <c r="C332" t="s">
        <v>335</v>
      </c>
      <c r="D332">
        <v>93.599997999999999</v>
      </c>
      <c r="E332" t="s">
        <v>396</v>
      </c>
    </row>
    <row r="333" spans="1:5">
      <c r="A333" t="s">
        <v>202</v>
      </c>
      <c r="B333" t="s">
        <v>201</v>
      </c>
      <c r="C333" t="s">
        <v>336</v>
      </c>
      <c r="D333">
        <v>92.599997999999999</v>
      </c>
      <c r="E333" t="s">
        <v>396</v>
      </c>
    </row>
    <row r="334" spans="1:5">
      <c r="A334" t="s">
        <v>202</v>
      </c>
      <c r="B334" t="s">
        <v>201</v>
      </c>
      <c r="C334" t="s">
        <v>337</v>
      </c>
      <c r="D334">
        <v>90.800003000000004</v>
      </c>
      <c r="E334" t="s">
        <v>396</v>
      </c>
    </row>
    <row r="335" spans="1:5">
      <c r="A335" t="s">
        <v>202</v>
      </c>
      <c r="B335" t="s">
        <v>201</v>
      </c>
      <c r="C335" t="s">
        <v>338</v>
      </c>
      <c r="D335">
        <v>92.900002000000001</v>
      </c>
      <c r="E335" t="s">
        <v>396</v>
      </c>
    </row>
    <row r="336" spans="1:5">
      <c r="A336" t="s">
        <v>202</v>
      </c>
      <c r="B336" t="s">
        <v>201</v>
      </c>
      <c r="C336" t="s">
        <v>382</v>
      </c>
      <c r="D336">
        <v>90.4</v>
      </c>
      <c r="E336" t="s">
        <v>396</v>
      </c>
    </row>
    <row r="337" spans="1:5">
      <c r="A337" t="s">
        <v>200</v>
      </c>
      <c r="B337" t="s">
        <v>199</v>
      </c>
      <c r="C337" t="s">
        <v>335</v>
      </c>
      <c r="D337">
        <v>94.699996999999996</v>
      </c>
      <c r="E337" t="s">
        <v>395</v>
      </c>
    </row>
    <row r="338" spans="1:5">
      <c r="A338" t="s">
        <v>200</v>
      </c>
      <c r="B338" t="s">
        <v>199</v>
      </c>
      <c r="C338" t="s">
        <v>336</v>
      </c>
      <c r="D338">
        <v>94</v>
      </c>
      <c r="E338" t="s">
        <v>395</v>
      </c>
    </row>
    <row r="339" spans="1:5">
      <c r="A339" t="s">
        <v>200</v>
      </c>
      <c r="B339" t="s">
        <v>199</v>
      </c>
      <c r="C339" t="s">
        <v>337</v>
      </c>
      <c r="D339">
        <v>92.400002000000001</v>
      </c>
      <c r="E339" t="s">
        <v>395</v>
      </c>
    </row>
    <row r="340" spans="1:5">
      <c r="A340" t="s">
        <v>200</v>
      </c>
      <c r="B340" t="s">
        <v>199</v>
      </c>
      <c r="C340" t="s">
        <v>338</v>
      </c>
      <c r="D340">
        <v>93.699996999999996</v>
      </c>
      <c r="E340" t="s">
        <v>395</v>
      </c>
    </row>
    <row r="341" spans="1:5">
      <c r="A341" t="s">
        <v>200</v>
      </c>
      <c r="B341" t="s">
        <v>199</v>
      </c>
      <c r="C341" t="s">
        <v>382</v>
      </c>
      <c r="D341">
        <v>91.1</v>
      </c>
      <c r="E341" t="s">
        <v>395</v>
      </c>
    </row>
    <row r="342" spans="1:5">
      <c r="A342" t="s">
        <v>198</v>
      </c>
      <c r="B342" t="s">
        <v>197</v>
      </c>
      <c r="C342" t="s">
        <v>335</v>
      </c>
      <c r="D342">
        <v>93.099997999999999</v>
      </c>
      <c r="E342" t="s">
        <v>396</v>
      </c>
    </row>
    <row r="343" spans="1:5">
      <c r="A343" t="s">
        <v>198</v>
      </c>
      <c r="B343" t="s">
        <v>197</v>
      </c>
      <c r="C343" t="s">
        <v>336</v>
      </c>
      <c r="D343">
        <v>93.800003000000004</v>
      </c>
      <c r="E343" t="s">
        <v>396</v>
      </c>
    </row>
    <row r="344" spans="1:5">
      <c r="A344" t="s">
        <v>198</v>
      </c>
      <c r="B344" t="s">
        <v>197</v>
      </c>
      <c r="C344" t="s">
        <v>337</v>
      </c>
      <c r="D344">
        <v>93.5</v>
      </c>
      <c r="E344" t="s">
        <v>396</v>
      </c>
    </row>
    <row r="345" spans="1:5">
      <c r="A345" t="s">
        <v>198</v>
      </c>
      <c r="B345" t="s">
        <v>197</v>
      </c>
      <c r="C345" t="s">
        <v>338</v>
      </c>
      <c r="D345">
        <v>93.900002000000001</v>
      </c>
      <c r="E345" t="s">
        <v>396</v>
      </c>
    </row>
    <row r="346" spans="1:5">
      <c r="A346" t="s">
        <v>198</v>
      </c>
      <c r="B346" t="s">
        <v>197</v>
      </c>
      <c r="C346" t="s">
        <v>382</v>
      </c>
      <c r="D346">
        <v>92.5</v>
      </c>
      <c r="E346" t="s">
        <v>396</v>
      </c>
    </row>
    <row r="347" spans="1:5">
      <c r="A347" t="s">
        <v>196</v>
      </c>
      <c r="B347" t="s">
        <v>195</v>
      </c>
      <c r="C347" t="s">
        <v>335</v>
      </c>
      <c r="D347">
        <v>93.5</v>
      </c>
      <c r="E347" t="s">
        <v>396</v>
      </c>
    </row>
    <row r="348" spans="1:5">
      <c r="A348" t="s">
        <v>196</v>
      </c>
      <c r="B348" t="s">
        <v>195</v>
      </c>
      <c r="C348" t="s">
        <v>336</v>
      </c>
      <c r="D348">
        <v>93.699996999999996</v>
      </c>
      <c r="E348" t="s">
        <v>396</v>
      </c>
    </row>
    <row r="349" spans="1:5">
      <c r="A349" t="s">
        <v>196</v>
      </c>
      <c r="B349" t="s">
        <v>195</v>
      </c>
      <c r="C349" t="s">
        <v>337</v>
      </c>
      <c r="D349">
        <v>93</v>
      </c>
      <c r="E349" t="s">
        <v>396</v>
      </c>
    </row>
    <row r="350" spans="1:5">
      <c r="A350" t="s">
        <v>196</v>
      </c>
      <c r="B350" t="s">
        <v>195</v>
      </c>
      <c r="C350" t="s">
        <v>338</v>
      </c>
      <c r="D350">
        <v>93.199996999999996</v>
      </c>
      <c r="E350" t="s">
        <v>396</v>
      </c>
    </row>
    <row r="351" spans="1:5">
      <c r="A351" t="s">
        <v>196</v>
      </c>
      <c r="B351" t="s">
        <v>195</v>
      </c>
      <c r="C351" t="s">
        <v>382</v>
      </c>
      <c r="D351">
        <v>93.2</v>
      </c>
      <c r="E351" t="s">
        <v>396</v>
      </c>
    </row>
    <row r="352" spans="1:5">
      <c r="A352" t="s">
        <v>194</v>
      </c>
      <c r="B352" t="s">
        <v>193</v>
      </c>
      <c r="C352" t="s">
        <v>335</v>
      </c>
      <c r="D352">
        <v>91.099997999999999</v>
      </c>
      <c r="E352" t="s">
        <v>396</v>
      </c>
    </row>
    <row r="353" spans="1:5">
      <c r="A353" t="s">
        <v>194</v>
      </c>
      <c r="B353" t="s">
        <v>193</v>
      </c>
      <c r="C353" t="s">
        <v>336</v>
      </c>
      <c r="D353">
        <v>92.400002000000001</v>
      </c>
      <c r="E353" t="s">
        <v>396</v>
      </c>
    </row>
    <row r="354" spans="1:5">
      <c r="A354" t="s">
        <v>194</v>
      </c>
      <c r="B354" t="s">
        <v>193</v>
      </c>
      <c r="C354" t="s">
        <v>337</v>
      </c>
      <c r="D354">
        <v>92</v>
      </c>
      <c r="E354" t="s">
        <v>396</v>
      </c>
    </row>
    <row r="355" spans="1:5">
      <c r="A355" t="s">
        <v>194</v>
      </c>
      <c r="B355" t="s">
        <v>193</v>
      </c>
      <c r="C355" t="s">
        <v>338</v>
      </c>
      <c r="D355">
        <v>94.300003000000004</v>
      </c>
      <c r="E355" t="s">
        <v>396</v>
      </c>
    </row>
    <row r="356" spans="1:5">
      <c r="A356" t="s">
        <v>194</v>
      </c>
      <c r="B356" t="s">
        <v>193</v>
      </c>
      <c r="C356" t="s">
        <v>382</v>
      </c>
      <c r="D356">
        <v>92.5</v>
      </c>
      <c r="E356" t="s">
        <v>396</v>
      </c>
    </row>
    <row r="357" spans="1:5">
      <c r="A357" t="s">
        <v>192</v>
      </c>
      <c r="B357" t="s">
        <v>191</v>
      </c>
      <c r="C357" t="s">
        <v>335</v>
      </c>
      <c r="D357">
        <v>93.099997999999999</v>
      </c>
      <c r="E357" t="s">
        <v>396</v>
      </c>
    </row>
    <row r="358" spans="1:5">
      <c r="A358" t="s">
        <v>192</v>
      </c>
      <c r="B358" t="s">
        <v>191</v>
      </c>
      <c r="C358" t="s">
        <v>336</v>
      </c>
      <c r="D358">
        <v>92</v>
      </c>
      <c r="E358" t="s">
        <v>396</v>
      </c>
    </row>
    <row r="359" spans="1:5">
      <c r="A359" t="s">
        <v>192</v>
      </c>
      <c r="B359" t="s">
        <v>191</v>
      </c>
      <c r="C359" t="s">
        <v>337</v>
      </c>
      <c r="D359">
        <v>91.099997999999999</v>
      </c>
      <c r="E359" t="s">
        <v>396</v>
      </c>
    </row>
    <row r="360" spans="1:5">
      <c r="A360" t="s">
        <v>192</v>
      </c>
      <c r="B360" t="s">
        <v>191</v>
      </c>
      <c r="C360" t="s">
        <v>338</v>
      </c>
      <c r="D360">
        <v>93.199996999999996</v>
      </c>
      <c r="E360" t="s">
        <v>396</v>
      </c>
    </row>
    <row r="361" spans="1:5">
      <c r="A361" t="s">
        <v>192</v>
      </c>
      <c r="B361" t="s">
        <v>191</v>
      </c>
      <c r="C361" t="s">
        <v>382</v>
      </c>
      <c r="D361">
        <v>88.4</v>
      </c>
      <c r="E361" t="s">
        <v>396</v>
      </c>
    </row>
    <row r="362" spans="1:5">
      <c r="A362" t="s">
        <v>190</v>
      </c>
      <c r="B362" t="s">
        <v>189</v>
      </c>
      <c r="C362" t="s">
        <v>335</v>
      </c>
      <c r="D362">
        <v>92.300003000000004</v>
      </c>
      <c r="E362" t="s">
        <v>397</v>
      </c>
    </row>
    <row r="363" spans="1:5">
      <c r="A363" t="s">
        <v>190</v>
      </c>
      <c r="B363" t="s">
        <v>189</v>
      </c>
      <c r="C363" t="s">
        <v>336</v>
      </c>
      <c r="D363">
        <v>93.300003000000004</v>
      </c>
      <c r="E363" t="s">
        <v>397</v>
      </c>
    </row>
    <row r="364" spans="1:5">
      <c r="A364" t="s">
        <v>190</v>
      </c>
      <c r="B364" t="s">
        <v>189</v>
      </c>
      <c r="C364" t="s">
        <v>337</v>
      </c>
      <c r="D364">
        <v>92.400002000000001</v>
      </c>
      <c r="E364" t="s">
        <v>397</v>
      </c>
    </row>
    <row r="365" spans="1:5">
      <c r="A365" t="s">
        <v>190</v>
      </c>
      <c r="B365" t="s">
        <v>189</v>
      </c>
      <c r="C365" t="s">
        <v>338</v>
      </c>
      <c r="D365">
        <v>93.599997999999999</v>
      </c>
      <c r="E365" t="s">
        <v>397</v>
      </c>
    </row>
    <row r="366" spans="1:5">
      <c r="A366" t="s">
        <v>190</v>
      </c>
      <c r="B366" t="s">
        <v>189</v>
      </c>
      <c r="C366" t="s">
        <v>382</v>
      </c>
      <c r="D366">
        <v>92.2</v>
      </c>
      <c r="E366" t="s">
        <v>397</v>
      </c>
    </row>
    <row r="367" spans="1:5">
      <c r="A367" t="s">
        <v>188</v>
      </c>
      <c r="B367" t="s">
        <v>187</v>
      </c>
      <c r="C367" t="s">
        <v>335</v>
      </c>
      <c r="D367">
        <v>94.199996999999996</v>
      </c>
      <c r="E367" t="s">
        <v>396</v>
      </c>
    </row>
    <row r="368" spans="1:5">
      <c r="A368" t="s">
        <v>188</v>
      </c>
      <c r="B368" t="s">
        <v>187</v>
      </c>
      <c r="C368" t="s">
        <v>336</v>
      </c>
      <c r="D368">
        <v>93.599997999999999</v>
      </c>
      <c r="E368" t="s">
        <v>396</v>
      </c>
    </row>
    <row r="369" spans="1:5">
      <c r="A369" t="s">
        <v>188</v>
      </c>
      <c r="B369" t="s">
        <v>187</v>
      </c>
      <c r="C369" t="s">
        <v>337</v>
      </c>
      <c r="D369">
        <v>92</v>
      </c>
      <c r="E369" t="s">
        <v>396</v>
      </c>
    </row>
    <row r="370" spans="1:5">
      <c r="A370" t="s">
        <v>188</v>
      </c>
      <c r="B370" t="s">
        <v>187</v>
      </c>
      <c r="C370" t="s">
        <v>338</v>
      </c>
      <c r="D370">
        <v>94.400002000000001</v>
      </c>
      <c r="E370" t="s">
        <v>396</v>
      </c>
    </row>
    <row r="371" spans="1:5">
      <c r="A371" t="s">
        <v>188</v>
      </c>
      <c r="B371" t="s">
        <v>187</v>
      </c>
      <c r="C371" t="s">
        <v>382</v>
      </c>
      <c r="D371">
        <v>91</v>
      </c>
      <c r="E371" t="s">
        <v>396</v>
      </c>
    </row>
    <row r="372" spans="1:5">
      <c r="A372" t="s">
        <v>186</v>
      </c>
      <c r="B372" t="s">
        <v>185</v>
      </c>
      <c r="C372" t="s">
        <v>335</v>
      </c>
      <c r="D372">
        <v>93.099997999999999</v>
      </c>
      <c r="E372" t="s">
        <v>396</v>
      </c>
    </row>
    <row r="373" spans="1:5">
      <c r="A373" t="s">
        <v>186</v>
      </c>
      <c r="B373" t="s">
        <v>185</v>
      </c>
      <c r="C373" t="s">
        <v>336</v>
      </c>
      <c r="D373">
        <v>91.400002000000001</v>
      </c>
      <c r="E373" t="s">
        <v>396</v>
      </c>
    </row>
    <row r="374" spans="1:5">
      <c r="A374" t="s">
        <v>186</v>
      </c>
      <c r="B374" t="s">
        <v>185</v>
      </c>
      <c r="C374" t="s">
        <v>337</v>
      </c>
      <c r="D374">
        <v>91.800003000000004</v>
      </c>
      <c r="E374" t="s">
        <v>396</v>
      </c>
    </row>
    <row r="375" spans="1:5">
      <c r="A375" t="s">
        <v>186</v>
      </c>
      <c r="B375" t="s">
        <v>185</v>
      </c>
      <c r="C375" t="s">
        <v>338</v>
      </c>
      <c r="D375">
        <v>92.5</v>
      </c>
      <c r="E375" t="s">
        <v>396</v>
      </c>
    </row>
    <row r="376" spans="1:5">
      <c r="A376" t="s">
        <v>186</v>
      </c>
      <c r="B376" t="s">
        <v>185</v>
      </c>
      <c r="C376" t="s">
        <v>382</v>
      </c>
      <c r="D376">
        <v>91.9</v>
      </c>
      <c r="E376" t="s">
        <v>396</v>
      </c>
    </row>
    <row r="377" spans="1:5">
      <c r="A377" t="s">
        <v>184</v>
      </c>
      <c r="B377" t="s">
        <v>183</v>
      </c>
      <c r="C377" t="s">
        <v>335</v>
      </c>
      <c r="D377">
        <v>93.199996999999996</v>
      </c>
      <c r="E377" t="s">
        <v>396</v>
      </c>
    </row>
    <row r="378" spans="1:5">
      <c r="A378" t="s">
        <v>184</v>
      </c>
      <c r="B378" t="s">
        <v>183</v>
      </c>
      <c r="C378" t="s">
        <v>336</v>
      </c>
      <c r="D378">
        <v>93.800003000000004</v>
      </c>
      <c r="E378" t="s">
        <v>396</v>
      </c>
    </row>
    <row r="379" spans="1:5">
      <c r="A379" t="s">
        <v>184</v>
      </c>
      <c r="B379" t="s">
        <v>183</v>
      </c>
      <c r="C379" t="s">
        <v>337</v>
      </c>
      <c r="D379">
        <v>91.800003000000004</v>
      </c>
      <c r="E379" t="s">
        <v>396</v>
      </c>
    </row>
    <row r="380" spans="1:5">
      <c r="A380" t="s">
        <v>184</v>
      </c>
      <c r="B380" t="s">
        <v>183</v>
      </c>
      <c r="C380" t="s">
        <v>338</v>
      </c>
      <c r="D380">
        <v>94.599997999999999</v>
      </c>
      <c r="E380" t="s">
        <v>396</v>
      </c>
    </row>
    <row r="381" spans="1:5">
      <c r="A381" t="s">
        <v>184</v>
      </c>
      <c r="B381" t="s">
        <v>183</v>
      </c>
      <c r="C381" t="s">
        <v>382</v>
      </c>
      <c r="D381">
        <v>91.7</v>
      </c>
      <c r="E381" t="s">
        <v>396</v>
      </c>
    </row>
    <row r="382" spans="1:5">
      <c r="A382" t="s">
        <v>182</v>
      </c>
      <c r="B382" t="s">
        <v>181</v>
      </c>
      <c r="C382" t="s">
        <v>335</v>
      </c>
      <c r="D382">
        <v>91.699996999999996</v>
      </c>
      <c r="E382" t="s">
        <v>396</v>
      </c>
    </row>
    <row r="383" spans="1:5">
      <c r="A383" t="s">
        <v>182</v>
      </c>
      <c r="B383" t="s">
        <v>181</v>
      </c>
      <c r="C383" t="s">
        <v>336</v>
      </c>
      <c r="D383">
        <v>92.300003000000004</v>
      </c>
      <c r="E383" t="s">
        <v>396</v>
      </c>
    </row>
    <row r="384" spans="1:5">
      <c r="A384" t="s">
        <v>182</v>
      </c>
      <c r="B384" t="s">
        <v>181</v>
      </c>
      <c r="C384" t="s">
        <v>337</v>
      </c>
      <c r="D384">
        <v>91.099997999999999</v>
      </c>
      <c r="E384" t="s">
        <v>396</v>
      </c>
    </row>
    <row r="385" spans="1:5">
      <c r="A385" t="s">
        <v>182</v>
      </c>
      <c r="B385" t="s">
        <v>181</v>
      </c>
      <c r="C385" t="s">
        <v>338</v>
      </c>
      <c r="D385">
        <v>93.5</v>
      </c>
      <c r="E385" t="s">
        <v>396</v>
      </c>
    </row>
    <row r="386" spans="1:5">
      <c r="A386" t="s">
        <v>182</v>
      </c>
      <c r="B386" t="s">
        <v>181</v>
      </c>
      <c r="C386" t="s">
        <v>382</v>
      </c>
      <c r="D386">
        <v>91.5</v>
      </c>
      <c r="E386" t="s">
        <v>396</v>
      </c>
    </row>
    <row r="387" spans="1:5">
      <c r="A387" t="s">
        <v>180</v>
      </c>
      <c r="B387" t="s">
        <v>179</v>
      </c>
      <c r="C387" t="s">
        <v>335</v>
      </c>
      <c r="D387">
        <v>93</v>
      </c>
      <c r="E387" t="s">
        <v>395</v>
      </c>
    </row>
    <row r="388" spans="1:5">
      <c r="A388" t="s">
        <v>180</v>
      </c>
      <c r="B388" t="s">
        <v>179</v>
      </c>
      <c r="C388" t="s">
        <v>336</v>
      </c>
      <c r="D388">
        <v>94.400002000000001</v>
      </c>
      <c r="E388" t="s">
        <v>395</v>
      </c>
    </row>
    <row r="389" spans="1:5">
      <c r="A389" t="s">
        <v>180</v>
      </c>
      <c r="B389" t="s">
        <v>179</v>
      </c>
      <c r="C389" t="s">
        <v>337</v>
      </c>
      <c r="D389">
        <v>93.800003000000004</v>
      </c>
      <c r="E389" t="s">
        <v>395</v>
      </c>
    </row>
    <row r="390" spans="1:5">
      <c r="A390" t="s">
        <v>180</v>
      </c>
      <c r="B390" t="s">
        <v>179</v>
      </c>
      <c r="C390" t="s">
        <v>338</v>
      </c>
      <c r="D390">
        <v>91</v>
      </c>
      <c r="E390" t="s">
        <v>395</v>
      </c>
    </row>
    <row r="391" spans="1:5">
      <c r="A391" t="s">
        <v>180</v>
      </c>
      <c r="B391" t="s">
        <v>179</v>
      </c>
      <c r="C391" t="s">
        <v>382</v>
      </c>
      <c r="D391">
        <v>91.7</v>
      </c>
      <c r="E391" t="s">
        <v>395</v>
      </c>
    </row>
    <row r="392" spans="1:5">
      <c r="A392" t="s">
        <v>178</v>
      </c>
      <c r="B392" t="s">
        <v>177</v>
      </c>
      <c r="C392" t="s">
        <v>335</v>
      </c>
      <c r="D392">
        <v>92.400002000000001</v>
      </c>
      <c r="E392" t="s">
        <v>396</v>
      </c>
    </row>
    <row r="393" spans="1:5">
      <c r="A393" t="s">
        <v>178</v>
      </c>
      <c r="B393" t="s">
        <v>177</v>
      </c>
      <c r="C393" t="s">
        <v>336</v>
      </c>
      <c r="D393">
        <v>94.199996999999996</v>
      </c>
      <c r="E393" t="s">
        <v>396</v>
      </c>
    </row>
    <row r="394" spans="1:5">
      <c r="A394" t="s">
        <v>178</v>
      </c>
      <c r="B394" t="s">
        <v>177</v>
      </c>
      <c r="C394" t="s">
        <v>337</v>
      </c>
      <c r="D394">
        <v>93.199996999999996</v>
      </c>
      <c r="E394" t="s">
        <v>396</v>
      </c>
    </row>
    <row r="395" spans="1:5">
      <c r="A395" t="s">
        <v>178</v>
      </c>
      <c r="B395" t="s">
        <v>177</v>
      </c>
      <c r="C395" t="s">
        <v>338</v>
      </c>
      <c r="D395">
        <v>94.300003000000004</v>
      </c>
      <c r="E395" t="s">
        <v>396</v>
      </c>
    </row>
    <row r="396" spans="1:5">
      <c r="A396" t="s">
        <v>178</v>
      </c>
      <c r="B396" t="s">
        <v>177</v>
      </c>
      <c r="C396" t="s">
        <v>382</v>
      </c>
      <c r="D396">
        <v>92.9</v>
      </c>
      <c r="E396" t="s">
        <v>396</v>
      </c>
    </row>
    <row r="397" spans="1:5">
      <c r="A397" t="s">
        <v>176</v>
      </c>
      <c r="B397" t="s">
        <v>175</v>
      </c>
      <c r="C397" t="s">
        <v>335</v>
      </c>
      <c r="D397">
        <v>94.099997999999999</v>
      </c>
      <c r="E397" t="s">
        <v>395</v>
      </c>
    </row>
    <row r="398" spans="1:5">
      <c r="A398" t="s">
        <v>176</v>
      </c>
      <c r="B398" t="s">
        <v>175</v>
      </c>
      <c r="C398" t="s">
        <v>336</v>
      </c>
      <c r="D398">
        <v>92.099997999999999</v>
      </c>
      <c r="E398" t="s">
        <v>395</v>
      </c>
    </row>
    <row r="399" spans="1:5">
      <c r="A399" t="s">
        <v>176</v>
      </c>
      <c r="B399" t="s">
        <v>175</v>
      </c>
      <c r="C399" t="s">
        <v>337</v>
      </c>
      <c r="D399">
        <v>91.900002000000001</v>
      </c>
      <c r="E399" t="s">
        <v>395</v>
      </c>
    </row>
    <row r="400" spans="1:5">
      <c r="A400" t="s">
        <v>176</v>
      </c>
      <c r="B400" t="s">
        <v>175</v>
      </c>
      <c r="C400" t="s">
        <v>338</v>
      </c>
      <c r="D400">
        <v>92.400002000000001</v>
      </c>
      <c r="E400" t="s">
        <v>395</v>
      </c>
    </row>
    <row r="401" spans="1:5">
      <c r="A401" t="s">
        <v>176</v>
      </c>
      <c r="B401" t="s">
        <v>175</v>
      </c>
      <c r="C401" t="s">
        <v>382</v>
      </c>
      <c r="D401">
        <v>90.6</v>
      </c>
      <c r="E401" t="s">
        <v>395</v>
      </c>
    </row>
    <row r="402" spans="1:5">
      <c r="A402" t="s">
        <v>174</v>
      </c>
      <c r="B402" t="s">
        <v>173</v>
      </c>
      <c r="C402" t="s">
        <v>335</v>
      </c>
      <c r="D402">
        <v>93.800003000000004</v>
      </c>
      <c r="E402" t="s">
        <v>396</v>
      </c>
    </row>
    <row r="403" spans="1:5">
      <c r="A403" t="s">
        <v>174</v>
      </c>
      <c r="B403" t="s">
        <v>173</v>
      </c>
      <c r="C403" t="s">
        <v>336</v>
      </c>
      <c r="D403">
        <v>91.900002000000001</v>
      </c>
      <c r="E403" t="s">
        <v>396</v>
      </c>
    </row>
    <row r="404" spans="1:5">
      <c r="A404" t="s">
        <v>174</v>
      </c>
      <c r="B404" t="s">
        <v>173</v>
      </c>
      <c r="C404" t="s">
        <v>337</v>
      </c>
      <c r="D404">
        <v>93</v>
      </c>
      <c r="E404" t="s">
        <v>396</v>
      </c>
    </row>
    <row r="405" spans="1:5">
      <c r="A405" t="s">
        <v>174</v>
      </c>
      <c r="B405" t="s">
        <v>173</v>
      </c>
      <c r="C405" t="s">
        <v>338</v>
      </c>
      <c r="D405">
        <v>90.900002000000001</v>
      </c>
      <c r="E405" t="s">
        <v>396</v>
      </c>
    </row>
    <row r="406" spans="1:5">
      <c r="A406" t="s">
        <v>174</v>
      </c>
      <c r="B406" t="s">
        <v>173</v>
      </c>
      <c r="C406" t="s">
        <v>382</v>
      </c>
      <c r="D406">
        <v>93.2</v>
      </c>
      <c r="E406" t="s">
        <v>396</v>
      </c>
    </row>
    <row r="407" spans="1:5">
      <c r="A407" t="s">
        <v>172</v>
      </c>
      <c r="B407" t="s">
        <v>171</v>
      </c>
      <c r="C407" t="s">
        <v>335</v>
      </c>
      <c r="D407">
        <v>92.900002000000001</v>
      </c>
      <c r="E407" t="s">
        <v>396</v>
      </c>
    </row>
    <row r="408" spans="1:5">
      <c r="A408" t="s">
        <v>172</v>
      </c>
      <c r="B408" t="s">
        <v>171</v>
      </c>
      <c r="C408" t="s">
        <v>336</v>
      </c>
      <c r="D408">
        <v>92.5</v>
      </c>
      <c r="E408" t="s">
        <v>396</v>
      </c>
    </row>
    <row r="409" spans="1:5">
      <c r="A409" t="s">
        <v>172</v>
      </c>
      <c r="B409" t="s">
        <v>171</v>
      </c>
      <c r="C409" t="s">
        <v>337</v>
      </c>
      <c r="D409">
        <v>93.400002000000001</v>
      </c>
      <c r="E409" t="s">
        <v>396</v>
      </c>
    </row>
    <row r="410" spans="1:5">
      <c r="A410" t="s">
        <v>172</v>
      </c>
      <c r="B410" t="s">
        <v>171</v>
      </c>
      <c r="C410" t="s">
        <v>338</v>
      </c>
      <c r="D410">
        <v>93</v>
      </c>
      <c r="E410" t="s">
        <v>396</v>
      </c>
    </row>
    <row r="411" spans="1:5">
      <c r="A411" t="s">
        <v>172</v>
      </c>
      <c r="B411" t="s">
        <v>171</v>
      </c>
      <c r="C411" t="s">
        <v>382</v>
      </c>
      <c r="D411">
        <v>91.7</v>
      </c>
      <c r="E411" t="s">
        <v>396</v>
      </c>
    </row>
    <row r="412" spans="1:5">
      <c r="A412" t="s">
        <v>170</v>
      </c>
      <c r="B412" t="s">
        <v>169</v>
      </c>
      <c r="C412" t="s">
        <v>335</v>
      </c>
      <c r="D412">
        <v>94.300003000000004</v>
      </c>
      <c r="E412" t="s">
        <v>396</v>
      </c>
    </row>
    <row r="413" spans="1:5">
      <c r="A413" t="s">
        <v>170</v>
      </c>
      <c r="B413" t="s">
        <v>169</v>
      </c>
      <c r="C413" t="s">
        <v>336</v>
      </c>
      <c r="D413">
        <v>94.099997999999999</v>
      </c>
      <c r="E413" t="s">
        <v>396</v>
      </c>
    </row>
    <row r="414" spans="1:5">
      <c r="A414" t="s">
        <v>170</v>
      </c>
      <c r="B414" t="s">
        <v>169</v>
      </c>
      <c r="C414" t="s">
        <v>337</v>
      </c>
      <c r="D414">
        <v>94.199996999999996</v>
      </c>
      <c r="E414" t="s">
        <v>396</v>
      </c>
    </row>
    <row r="415" spans="1:5">
      <c r="A415" t="s">
        <v>170</v>
      </c>
      <c r="B415" t="s">
        <v>169</v>
      </c>
      <c r="C415" t="s">
        <v>338</v>
      </c>
      <c r="D415">
        <v>95</v>
      </c>
      <c r="E415" t="s">
        <v>396</v>
      </c>
    </row>
    <row r="416" spans="1:5">
      <c r="A416" t="s">
        <v>170</v>
      </c>
      <c r="B416" t="s">
        <v>169</v>
      </c>
      <c r="C416" t="s">
        <v>382</v>
      </c>
      <c r="D416">
        <v>94.1</v>
      </c>
      <c r="E416" t="s">
        <v>396</v>
      </c>
    </row>
    <row r="417" spans="1:5">
      <c r="A417" t="s">
        <v>168</v>
      </c>
      <c r="B417" t="s">
        <v>167</v>
      </c>
      <c r="C417" t="s">
        <v>335</v>
      </c>
      <c r="D417">
        <v>93.099997999999999</v>
      </c>
      <c r="E417" t="s">
        <v>396</v>
      </c>
    </row>
    <row r="418" spans="1:5">
      <c r="A418" t="s">
        <v>168</v>
      </c>
      <c r="B418" t="s">
        <v>167</v>
      </c>
      <c r="C418" t="s">
        <v>336</v>
      </c>
      <c r="D418">
        <v>93.400002000000001</v>
      </c>
      <c r="E418" t="s">
        <v>396</v>
      </c>
    </row>
    <row r="419" spans="1:5">
      <c r="A419" t="s">
        <v>168</v>
      </c>
      <c r="B419" t="s">
        <v>167</v>
      </c>
      <c r="C419" t="s">
        <v>337</v>
      </c>
      <c r="D419">
        <v>92.400002000000001</v>
      </c>
      <c r="E419" t="s">
        <v>396</v>
      </c>
    </row>
    <row r="420" spans="1:5">
      <c r="A420" t="s">
        <v>168</v>
      </c>
      <c r="B420" t="s">
        <v>167</v>
      </c>
      <c r="C420" t="s">
        <v>338</v>
      </c>
      <c r="D420">
        <v>93.5</v>
      </c>
      <c r="E420" t="s">
        <v>396</v>
      </c>
    </row>
    <row r="421" spans="1:5">
      <c r="A421" t="s">
        <v>168</v>
      </c>
      <c r="B421" t="s">
        <v>167</v>
      </c>
      <c r="C421" t="s">
        <v>382</v>
      </c>
      <c r="D421">
        <v>93.1</v>
      </c>
      <c r="E421" t="s">
        <v>396</v>
      </c>
    </row>
    <row r="422" spans="1:5">
      <c r="A422" t="s">
        <v>166</v>
      </c>
      <c r="B422" t="s">
        <v>165</v>
      </c>
      <c r="C422" t="s">
        <v>335</v>
      </c>
      <c r="D422">
        <v>94.5</v>
      </c>
      <c r="E422" t="s">
        <v>396</v>
      </c>
    </row>
    <row r="423" spans="1:5">
      <c r="A423" t="s">
        <v>166</v>
      </c>
      <c r="B423" t="s">
        <v>165</v>
      </c>
      <c r="C423" t="s">
        <v>336</v>
      </c>
      <c r="D423">
        <v>93.599997999999999</v>
      </c>
      <c r="E423" t="s">
        <v>396</v>
      </c>
    </row>
    <row r="424" spans="1:5">
      <c r="A424" t="s">
        <v>166</v>
      </c>
      <c r="B424" t="s">
        <v>165</v>
      </c>
      <c r="C424" t="s">
        <v>337</v>
      </c>
      <c r="D424">
        <v>91.300003000000004</v>
      </c>
      <c r="E424" t="s">
        <v>396</v>
      </c>
    </row>
    <row r="425" spans="1:5">
      <c r="A425" t="s">
        <v>166</v>
      </c>
      <c r="B425" t="s">
        <v>165</v>
      </c>
      <c r="C425" t="s">
        <v>338</v>
      </c>
      <c r="D425">
        <v>91.900002000000001</v>
      </c>
      <c r="E425" t="s">
        <v>396</v>
      </c>
    </row>
    <row r="426" spans="1:5">
      <c r="A426" t="s">
        <v>166</v>
      </c>
      <c r="B426" t="s">
        <v>165</v>
      </c>
      <c r="C426" t="s">
        <v>382</v>
      </c>
      <c r="D426">
        <v>93.2</v>
      </c>
      <c r="E426" t="s">
        <v>396</v>
      </c>
    </row>
    <row r="427" spans="1:5">
      <c r="A427" t="s">
        <v>164</v>
      </c>
      <c r="B427" t="s">
        <v>163</v>
      </c>
      <c r="C427" t="s">
        <v>335</v>
      </c>
      <c r="D427">
        <v>91.900002000000001</v>
      </c>
      <c r="E427" t="s">
        <v>396</v>
      </c>
    </row>
    <row r="428" spans="1:5">
      <c r="A428" t="s">
        <v>164</v>
      </c>
      <c r="B428" t="s">
        <v>163</v>
      </c>
      <c r="C428" t="s">
        <v>336</v>
      </c>
      <c r="D428">
        <v>93</v>
      </c>
      <c r="E428" t="s">
        <v>396</v>
      </c>
    </row>
    <row r="429" spans="1:5">
      <c r="A429" t="s">
        <v>164</v>
      </c>
      <c r="B429" t="s">
        <v>163</v>
      </c>
      <c r="C429" t="s">
        <v>337</v>
      </c>
      <c r="D429">
        <v>93</v>
      </c>
      <c r="E429" t="s">
        <v>396</v>
      </c>
    </row>
    <row r="430" spans="1:5">
      <c r="A430" t="s">
        <v>164</v>
      </c>
      <c r="B430" t="s">
        <v>163</v>
      </c>
      <c r="C430" t="s">
        <v>338</v>
      </c>
      <c r="D430">
        <v>91.5</v>
      </c>
      <c r="E430" t="s">
        <v>396</v>
      </c>
    </row>
    <row r="431" spans="1:5">
      <c r="A431" t="s">
        <v>164</v>
      </c>
      <c r="B431" t="s">
        <v>163</v>
      </c>
      <c r="C431" t="s">
        <v>382</v>
      </c>
      <c r="D431">
        <v>89.8</v>
      </c>
      <c r="E431" t="s">
        <v>396</v>
      </c>
    </row>
    <row r="432" spans="1:5">
      <c r="A432" t="s">
        <v>162</v>
      </c>
      <c r="B432" t="s">
        <v>161</v>
      </c>
      <c r="C432" t="s">
        <v>335</v>
      </c>
      <c r="D432">
        <v>93.699996999999996</v>
      </c>
      <c r="E432" t="s">
        <v>396</v>
      </c>
    </row>
    <row r="433" spans="1:5">
      <c r="A433" t="s">
        <v>162</v>
      </c>
      <c r="B433" t="s">
        <v>161</v>
      </c>
      <c r="C433" t="s">
        <v>336</v>
      </c>
      <c r="D433">
        <v>93.800003000000004</v>
      </c>
      <c r="E433" t="s">
        <v>396</v>
      </c>
    </row>
    <row r="434" spans="1:5">
      <c r="A434" t="s">
        <v>162</v>
      </c>
      <c r="B434" t="s">
        <v>161</v>
      </c>
      <c r="C434" t="s">
        <v>337</v>
      </c>
      <c r="D434">
        <v>93.400002000000001</v>
      </c>
      <c r="E434" t="s">
        <v>396</v>
      </c>
    </row>
    <row r="435" spans="1:5">
      <c r="A435" t="s">
        <v>162</v>
      </c>
      <c r="B435" t="s">
        <v>161</v>
      </c>
      <c r="C435" t="s">
        <v>338</v>
      </c>
      <c r="D435">
        <v>93.800003000000004</v>
      </c>
      <c r="E435" t="s">
        <v>396</v>
      </c>
    </row>
    <row r="436" spans="1:5">
      <c r="A436" t="s">
        <v>162</v>
      </c>
      <c r="B436" t="s">
        <v>161</v>
      </c>
      <c r="C436" t="s">
        <v>382</v>
      </c>
      <c r="D436">
        <v>91.6</v>
      </c>
      <c r="E436" t="s">
        <v>396</v>
      </c>
    </row>
    <row r="437" spans="1:5">
      <c r="A437" t="s">
        <v>160</v>
      </c>
      <c r="B437" t="s">
        <v>159</v>
      </c>
      <c r="C437" t="s">
        <v>335</v>
      </c>
      <c r="D437">
        <v>92.099997999999999</v>
      </c>
      <c r="E437" t="s">
        <v>397</v>
      </c>
    </row>
    <row r="438" spans="1:5">
      <c r="A438" t="s">
        <v>160</v>
      </c>
      <c r="B438" t="s">
        <v>159</v>
      </c>
      <c r="C438" t="s">
        <v>336</v>
      </c>
      <c r="D438">
        <v>92.199996999999996</v>
      </c>
      <c r="E438" t="s">
        <v>397</v>
      </c>
    </row>
    <row r="439" spans="1:5">
      <c r="A439" t="s">
        <v>160</v>
      </c>
      <c r="B439" t="s">
        <v>159</v>
      </c>
      <c r="C439" t="s">
        <v>337</v>
      </c>
      <c r="D439">
        <v>93.5</v>
      </c>
      <c r="E439" t="s">
        <v>397</v>
      </c>
    </row>
    <row r="440" spans="1:5">
      <c r="A440" t="s">
        <v>160</v>
      </c>
      <c r="B440" t="s">
        <v>159</v>
      </c>
      <c r="C440" t="s">
        <v>338</v>
      </c>
      <c r="D440">
        <v>94.5</v>
      </c>
      <c r="E440" t="s">
        <v>397</v>
      </c>
    </row>
    <row r="441" spans="1:5">
      <c r="A441" t="s">
        <v>160</v>
      </c>
      <c r="B441" t="s">
        <v>159</v>
      </c>
      <c r="C441" t="s">
        <v>382</v>
      </c>
      <c r="D441">
        <v>92.3</v>
      </c>
      <c r="E441" t="s">
        <v>397</v>
      </c>
    </row>
    <row r="442" spans="1:5">
      <c r="A442" t="s">
        <v>158</v>
      </c>
      <c r="B442" t="s">
        <v>157</v>
      </c>
      <c r="C442" t="s">
        <v>335</v>
      </c>
      <c r="D442">
        <v>92.699996999999996</v>
      </c>
      <c r="E442" t="s">
        <v>396</v>
      </c>
    </row>
    <row r="443" spans="1:5">
      <c r="A443" t="s">
        <v>158</v>
      </c>
      <c r="B443" t="s">
        <v>157</v>
      </c>
      <c r="C443" t="s">
        <v>336</v>
      </c>
      <c r="D443">
        <v>92.300003000000004</v>
      </c>
      <c r="E443" t="s">
        <v>396</v>
      </c>
    </row>
    <row r="444" spans="1:5">
      <c r="A444" t="s">
        <v>158</v>
      </c>
      <c r="B444" t="s">
        <v>157</v>
      </c>
      <c r="C444" t="s">
        <v>337</v>
      </c>
      <c r="D444">
        <v>90.5</v>
      </c>
      <c r="E444" t="s">
        <v>396</v>
      </c>
    </row>
    <row r="445" spans="1:5">
      <c r="A445" t="s">
        <v>158</v>
      </c>
      <c r="B445" t="s">
        <v>157</v>
      </c>
      <c r="C445" t="s">
        <v>338</v>
      </c>
      <c r="D445">
        <v>91.199996999999996</v>
      </c>
      <c r="E445" t="s">
        <v>396</v>
      </c>
    </row>
    <row r="446" spans="1:5">
      <c r="A446" t="s">
        <v>158</v>
      </c>
      <c r="B446" t="s">
        <v>157</v>
      </c>
      <c r="C446" t="s">
        <v>382</v>
      </c>
      <c r="D446">
        <v>90.2</v>
      </c>
      <c r="E446" t="s">
        <v>396</v>
      </c>
    </row>
    <row r="447" spans="1:5">
      <c r="A447" t="s">
        <v>156</v>
      </c>
      <c r="B447" t="s">
        <v>155</v>
      </c>
      <c r="C447" t="s">
        <v>335</v>
      </c>
      <c r="D447">
        <v>93.400002000000001</v>
      </c>
      <c r="E447" t="s">
        <v>396</v>
      </c>
    </row>
    <row r="448" spans="1:5">
      <c r="A448" t="s">
        <v>156</v>
      </c>
      <c r="B448" t="s">
        <v>155</v>
      </c>
      <c r="C448" t="s">
        <v>336</v>
      </c>
      <c r="D448">
        <v>93.800003000000004</v>
      </c>
      <c r="E448" t="s">
        <v>396</v>
      </c>
    </row>
    <row r="449" spans="1:5">
      <c r="A449" t="s">
        <v>156</v>
      </c>
      <c r="B449" t="s">
        <v>155</v>
      </c>
      <c r="C449" t="s">
        <v>337</v>
      </c>
      <c r="D449">
        <v>93</v>
      </c>
      <c r="E449" t="s">
        <v>396</v>
      </c>
    </row>
    <row r="450" spans="1:5">
      <c r="A450" t="s">
        <v>156</v>
      </c>
      <c r="B450" t="s">
        <v>155</v>
      </c>
      <c r="C450" t="s">
        <v>338</v>
      </c>
      <c r="D450">
        <v>92.800003000000004</v>
      </c>
      <c r="E450" t="s">
        <v>396</v>
      </c>
    </row>
    <row r="451" spans="1:5">
      <c r="A451" t="s">
        <v>156</v>
      </c>
      <c r="B451" t="s">
        <v>155</v>
      </c>
      <c r="C451" t="s">
        <v>382</v>
      </c>
      <c r="D451">
        <v>91.9</v>
      </c>
      <c r="E451" t="s">
        <v>396</v>
      </c>
    </row>
    <row r="452" spans="1:5">
      <c r="A452" t="s">
        <v>154</v>
      </c>
      <c r="B452" t="s">
        <v>153</v>
      </c>
      <c r="C452" t="s">
        <v>335</v>
      </c>
      <c r="D452">
        <v>93.400002000000001</v>
      </c>
      <c r="E452" t="s">
        <v>396</v>
      </c>
    </row>
    <row r="453" spans="1:5">
      <c r="A453" t="s">
        <v>154</v>
      </c>
      <c r="B453" t="s">
        <v>153</v>
      </c>
      <c r="C453" t="s">
        <v>336</v>
      </c>
      <c r="D453">
        <v>92.400002000000001</v>
      </c>
      <c r="E453" t="s">
        <v>396</v>
      </c>
    </row>
    <row r="454" spans="1:5">
      <c r="A454" t="s">
        <v>154</v>
      </c>
      <c r="B454" t="s">
        <v>153</v>
      </c>
      <c r="C454" t="s">
        <v>337</v>
      </c>
      <c r="D454">
        <v>92.400002000000001</v>
      </c>
      <c r="E454" t="s">
        <v>396</v>
      </c>
    </row>
    <row r="455" spans="1:5">
      <c r="A455" t="s">
        <v>154</v>
      </c>
      <c r="B455" t="s">
        <v>153</v>
      </c>
      <c r="C455" t="s">
        <v>338</v>
      </c>
      <c r="D455">
        <v>92.699996999999996</v>
      </c>
      <c r="E455" t="s">
        <v>396</v>
      </c>
    </row>
    <row r="456" spans="1:5">
      <c r="A456" t="s">
        <v>154</v>
      </c>
      <c r="B456" t="s">
        <v>153</v>
      </c>
      <c r="C456" t="s">
        <v>382</v>
      </c>
      <c r="D456">
        <v>92.8</v>
      </c>
      <c r="E456" t="s">
        <v>396</v>
      </c>
    </row>
    <row r="457" spans="1:5">
      <c r="A457" t="s">
        <v>152</v>
      </c>
      <c r="B457" t="s">
        <v>151</v>
      </c>
      <c r="C457" t="s">
        <v>335</v>
      </c>
      <c r="D457">
        <v>94.800003000000004</v>
      </c>
      <c r="E457" t="s">
        <v>396</v>
      </c>
    </row>
    <row r="458" spans="1:5">
      <c r="A458" t="s">
        <v>152</v>
      </c>
      <c r="B458" t="s">
        <v>151</v>
      </c>
      <c r="C458" t="s">
        <v>336</v>
      </c>
      <c r="D458">
        <v>92.5</v>
      </c>
      <c r="E458" t="s">
        <v>396</v>
      </c>
    </row>
    <row r="459" spans="1:5">
      <c r="A459" t="s">
        <v>152</v>
      </c>
      <c r="B459" t="s">
        <v>151</v>
      </c>
      <c r="C459" t="s">
        <v>337</v>
      </c>
      <c r="D459">
        <v>92.099997999999999</v>
      </c>
      <c r="E459" t="s">
        <v>396</v>
      </c>
    </row>
    <row r="460" spans="1:5">
      <c r="A460" t="s">
        <v>152</v>
      </c>
      <c r="B460" t="s">
        <v>151</v>
      </c>
      <c r="C460" t="s">
        <v>338</v>
      </c>
      <c r="D460">
        <v>92.599997999999999</v>
      </c>
      <c r="E460" t="s">
        <v>396</v>
      </c>
    </row>
    <row r="461" spans="1:5">
      <c r="A461" t="s">
        <v>152</v>
      </c>
      <c r="B461" t="s">
        <v>151</v>
      </c>
      <c r="C461" t="s">
        <v>382</v>
      </c>
      <c r="D461">
        <v>93</v>
      </c>
      <c r="E461" t="s">
        <v>396</v>
      </c>
    </row>
    <row r="462" spans="1:5">
      <c r="A462" t="s">
        <v>150</v>
      </c>
      <c r="B462" t="s">
        <v>149</v>
      </c>
      <c r="C462" t="s">
        <v>335</v>
      </c>
      <c r="D462">
        <v>94</v>
      </c>
      <c r="E462" t="s">
        <v>396</v>
      </c>
    </row>
    <row r="463" spans="1:5">
      <c r="A463" t="s">
        <v>150</v>
      </c>
      <c r="B463" t="s">
        <v>149</v>
      </c>
      <c r="C463" t="s">
        <v>336</v>
      </c>
      <c r="D463">
        <v>94.5</v>
      </c>
      <c r="E463" t="s">
        <v>396</v>
      </c>
    </row>
    <row r="464" spans="1:5">
      <c r="A464" t="s">
        <v>150</v>
      </c>
      <c r="B464" t="s">
        <v>149</v>
      </c>
      <c r="C464" t="s">
        <v>337</v>
      </c>
      <c r="D464">
        <v>92.5</v>
      </c>
      <c r="E464" t="s">
        <v>396</v>
      </c>
    </row>
    <row r="465" spans="1:5">
      <c r="A465" t="s">
        <v>150</v>
      </c>
      <c r="B465" t="s">
        <v>149</v>
      </c>
      <c r="C465" t="s">
        <v>338</v>
      </c>
      <c r="D465">
        <v>92.199996999999996</v>
      </c>
      <c r="E465" t="s">
        <v>396</v>
      </c>
    </row>
    <row r="466" spans="1:5">
      <c r="A466" t="s">
        <v>150</v>
      </c>
      <c r="B466" t="s">
        <v>149</v>
      </c>
      <c r="C466" t="s">
        <v>382</v>
      </c>
      <c r="D466">
        <v>91.3</v>
      </c>
      <c r="E466" t="s">
        <v>396</v>
      </c>
    </row>
    <row r="467" spans="1:5">
      <c r="A467" t="s">
        <v>148</v>
      </c>
      <c r="B467" t="s">
        <v>147</v>
      </c>
      <c r="C467" t="s">
        <v>335</v>
      </c>
      <c r="D467">
        <v>92.699996999999996</v>
      </c>
      <c r="E467" t="s">
        <v>396</v>
      </c>
    </row>
    <row r="468" spans="1:5">
      <c r="A468" t="s">
        <v>148</v>
      </c>
      <c r="B468" t="s">
        <v>147</v>
      </c>
      <c r="C468" t="s">
        <v>336</v>
      </c>
      <c r="D468">
        <v>91.800003000000004</v>
      </c>
      <c r="E468" t="s">
        <v>396</v>
      </c>
    </row>
    <row r="469" spans="1:5">
      <c r="A469" t="s">
        <v>148</v>
      </c>
      <c r="B469" t="s">
        <v>147</v>
      </c>
      <c r="C469" t="s">
        <v>337</v>
      </c>
      <c r="D469">
        <v>93.5</v>
      </c>
      <c r="E469" t="s">
        <v>396</v>
      </c>
    </row>
    <row r="470" spans="1:5">
      <c r="A470" t="s">
        <v>148</v>
      </c>
      <c r="B470" t="s">
        <v>147</v>
      </c>
      <c r="C470" t="s">
        <v>338</v>
      </c>
      <c r="D470">
        <v>93.800003000000004</v>
      </c>
      <c r="E470" t="s">
        <v>396</v>
      </c>
    </row>
    <row r="471" spans="1:5">
      <c r="A471" t="s">
        <v>148</v>
      </c>
      <c r="B471" t="s">
        <v>147</v>
      </c>
      <c r="C471" t="s">
        <v>382</v>
      </c>
      <c r="D471">
        <v>92.6</v>
      </c>
      <c r="E471" t="s">
        <v>396</v>
      </c>
    </row>
    <row r="472" spans="1:5">
      <c r="A472" t="s">
        <v>146</v>
      </c>
      <c r="B472" t="s">
        <v>145</v>
      </c>
      <c r="C472" t="s">
        <v>335</v>
      </c>
      <c r="D472">
        <v>94</v>
      </c>
      <c r="E472" t="s">
        <v>396</v>
      </c>
    </row>
    <row r="473" spans="1:5">
      <c r="A473" t="s">
        <v>146</v>
      </c>
      <c r="B473" t="s">
        <v>145</v>
      </c>
      <c r="C473" t="s">
        <v>336</v>
      </c>
      <c r="D473">
        <v>94.199996999999996</v>
      </c>
      <c r="E473" t="s">
        <v>396</v>
      </c>
    </row>
    <row r="474" spans="1:5">
      <c r="A474" t="s">
        <v>146</v>
      </c>
      <c r="B474" t="s">
        <v>145</v>
      </c>
      <c r="C474" t="s">
        <v>337</v>
      </c>
      <c r="D474">
        <v>93.800003000000004</v>
      </c>
      <c r="E474" t="s">
        <v>396</v>
      </c>
    </row>
    <row r="475" spans="1:5">
      <c r="A475" t="s">
        <v>146</v>
      </c>
      <c r="B475" t="s">
        <v>145</v>
      </c>
      <c r="C475" t="s">
        <v>338</v>
      </c>
      <c r="D475">
        <v>94</v>
      </c>
      <c r="E475" t="s">
        <v>396</v>
      </c>
    </row>
    <row r="476" spans="1:5">
      <c r="A476" t="s">
        <v>146</v>
      </c>
      <c r="B476" t="s">
        <v>145</v>
      </c>
      <c r="C476" t="s">
        <v>382</v>
      </c>
      <c r="D476">
        <v>90.9</v>
      </c>
      <c r="E476" t="s">
        <v>396</v>
      </c>
    </row>
    <row r="477" spans="1:5">
      <c r="A477" t="s">
        <v>144</v>
      </c>
      <c r="B477" t="s">
        <v>143</v>
      </c>
      <c r="C477" t="s">
        <v>335</v>
      </c>
      <c r="D477">
        <v>94.599997999999999</v>
      </c>
      <c r="E477" t="s">
        <v>396</v>
      </c>
    </row>
    <row r="478" spans="1:5">
      <c r="A478" t="s">
        <v>144</v>
      </c>
      <c r="B478" t="s">
        <v>143</v>
      </c>
      <c r="C478" t="s">
        <v>336</v>
      </c>
      <c r="D478">
        <v>91.699996999999996</v>
      </c>
      <c r="E478" t="s">
        <v>396</v>
      </c>
    </row>
    <row r="479" spans="1:5">
      <c r="A479" t="s">
        <v>144</v>
      </c>
      <c r="B479" t="s">
        <v>143</v>
      </c>
      <c r="C479" t="s">
        <v>337</v>
      </c>
      <c r="D479">
        <v>91.5</v>
      </c>
      <c r="E479" t="s">
        <v>396</v>
      </c>
    </row>
    <row r="480" spans="1:5">
      <c r="A480" t="s">
        <v>144</v>
      </c>
      <c r="B480" t="s">
        <v>143</v>
      </c>
      <c r="C480" t="s">
        <v>338</v>
      </c>
      <c r="D480">
        <v>92.900002000000001</v>
      </c>
      <c r="E480" t="s">
        <v>396</v>
      </c>
    </row>
    <row r="481" spans="1:5">
      <c r="A481" t="s">
        <v>144</v>
      </c>
      <c r="B481" t="s">
        <v>143</v>
      </c>
      <c r="C481" t="s">
        <v>382</v>
      </c>
      <c r="D481">
        <v>90</v>
      </c>
      <c r="E481" t="s">
        <v>396</v>
      </c>
    </row>
    <row r="482" spans="1:5">
      <c r="A482" t="s">
        <v>142</v>
      </c>
      <c r="B482" t="s">
        <v>141</v>
      </c>
      <c r="C482" t="s">
        <v>335</v>
      </c>
      <c r="D482">
        <v>93.800003000000004</v>
      </c>
      <c r="E482" t="s">
        <v>396</v>
      </c>
    </row>
    <row r="483" spans="1:5">
      <c r="A483" t="s">
        <v>142</v>
      </c>
      <c r="B483" t="s">
        <v>141</v>
      </c>
      <c r="C483" t="s">
        <v>336</v>
      </c>
      <c r="D483">
        <v>93</v>
      </c>
      <c r="E483" t="s">
        <v>396</v>
      </c>
    </row>
    <row r="484" spans="1:5">
      <c r="A484" t="s">
        <v>142</v>
      </c>
      <c r="B484" t="s">
        <v>141</v>
      </c>
      <c r="C484" t="s">
        <v>337</v>
      </c>
      <c r="D484">
        <v>92.800003000000004</v>
      </c>
      <c r="E484" t="s">
        <v>396</v>
      </c>
    </row>
    <row r="485" spans="1:5">
      <c r="A485" t="s">
        <v>142</v>
      </c>
      <c r="B485" t="s">
        <v>141</v>
      </c>
      <c r="C485" t="s">
        <v>338</v>
      </c>
      <c r="D485">
        <v>91.599997999999999</v>
      </c>
      <c r="E485" t="s">
        <v>396</v>
      </c>
    </row>
    <row r="486" spans="1:5">
      <c r="A486" t="s">
        <v>142</v>
      </c>
      <c r="B486" t="s">
        <v>141</v>
      </c>
      <c r="C486" t="s">
        <v>382</v>
      </c>
      <c r="D486">
        <v>91.6</v>
      </c>
      <c r="E486" t="s">
        <v>396</v>
      </c>
    </row>
    <row r="487" spans="1:5">
      <c r="A487" t="s">
        <v>140</v>
      </c>
      <c r="B487" t="s">
        <v>139</v>
      </c>
      <c r="C487" t="s">
        <v>335</v>
      </c>
      <c r="D487">
        <v>92.400002000000001</v>
      </c>
      <c r="E487" t="s">
        <v>396</v>
      </c>
    </row>
    <row r="488" spans="1:5">
      <c r="A488" t="s">
        <v>140</v>
      </c>
      <c r="B488" t="s">
        <v>139</v>
      </c>
      <c r="C488" t="s">
        <v>336</v>
      </c>
      <c r="D488">
        <v>92.699996999999996</v>
      </c>
      <c r="E488" t="s">
        <v>396</v>
      </c>
    </row>
    <row r="489" spans="1:5">
      <c r="A489" t="s">
        <v>140</v>
      </c>
      <c r="B489" t="s">
        <v>139</v>
      </c>
      <c r="C489" t="s">
        <v>337</v>
      </c>
      <c r="D489">
        <v>91.400002000000001</v>
      </c>
      <c r="E489" t="s">
        <v>396</v>
      </c>
    </row>
    <row r="490" spans="1:5">
      <c r="A490" t="s">
        <v>140</v>
      </c>
      <c r="B490" t="s">
        <v>139</v>
      </c>
      <c r="C490" t="s">
        <v>338</v>
      </c>
      <c r="D490">
        <v>93</v>
      </c>
      <c r="E490" t="s">
        <v>396</v>
      </c>
    </row>
    <row r="491" spans="1:5">
      <c r="A491" t="s">
        <v>140</v>
      </c>
      <c r="B491" t="s">
        <v>139</v>
      </c>
      <c r="C491" t="s">
        <v>382</v>
      </c>
      <c r="D491">
        <v>89.7</v>
      </c>
      <c r="E491" t="s">
        <v>396</v>
      </c>
    </row>
    <row r="492" spans="1:5">
      <c r="A492" t="s">
        <v>138</v>
      </c>
      <c r="B492" t="s">
        <v>137</v>
      </c>
      <c r="C492" t="s">
        <v>335</v>
      </c>
      <c r="D492">
        <v>93.5</v>
      </c>
      <c r="E492" t="s">
        <v>396</v>
      </c>
    </row>
    <row r="493" spans="1:5">
      <c r="A493" t="s">
        <v>138</v>
      </c>
      <c r="B493" t="s">
        <v>137</v>
      </c>
      <c r="C493" t="s">
        <v>336</v>
      </c>
      <c r="D493">
        <v>92.400002000000001</v>
      </c>
      <c r="E493" t="s">
        <v>396</v>
      </c>
    </row>
    <row r="494" spans="1:5">
      <c r="A494" t="s">
        <v>138</v>
      </c>
      <c r="B494" t="s">
        <v>137</v>
      </c>
      <c r="C494" t="s">
        <v>337</v>
      </c>
      <c r="D494">
        <v>92.900002000000001</v>
      </c>
      <c r="E494" t="s">
        <v>396</v>
      </c>
    </row>
    <row r="495" spans="1:5">
      <c r="A495" t="s">
        <v>138</v>
      </c>
      <c r="B495" t="s">
        <v>137</v>
      </c>
      <c r="C495" t="s">
        <v>338</v>
      </c>
      <c r="D495">
        <v>92</v>
      </c>
      <c r="E495" t="s">
        <v>396</v>
      </c>
    </row>
    <row r="496" spans="1:5">
      <c r="A496" t="s">
        <v>138</v>
      </c>
      <c r="B496" t="s">
        <v>137</v>
      </c>
      <c r="C496" t="s">
        <v>382</v>
      </c>
      <c r="D496">
        <v>90.4</v>
      </c>
      <c r="E496" t="s">
        <v>396</v>
      </c>
    </row>
    <row r="497" spans="1:5">
      <c r="A497" t="s">
        <v>136</v>
      </c>
      <c r="B497" t="s">
        <v>135</v>
      </c>
      <c r="C497" t="s">
        <v>335</v>
      </c>
      <c r="D497">
        <v>93.099997999999999</v>
      </c>
      <c r="E497" t="s">
        <v>396</v>
      </c>
    </row>
    <row r="498" spans="1:5">
      <c r="A498" t="s">
        <v>136</v>
      </c>
      <c r="B498" t="s">
        <v>135</v>
      </c>
      <c r="C498" t="s">
        <v>336</v>
      </c>
      <c r="D498">
        <v>92.800003000000004</v>
      </c>
      <c r="E498" t="s">
        <v>396</v>
      </c>
    </row>
    <row r="499" spans="1:5">
      <c r="A499" t="s">
        <v>136</v>
      </c>
      <c r="B499" t="s">
        <v>135</v>
      </c>
      <c r="C499" t="s">
        <v>337</v>
      </c>
      <c r="D499">
        <v>90.5</v>
      </c>
      <c r="E499" t="s">
        <v>396</v>
      </c>
    </row>
    <row r="500" spans="1:5">
      <c r="A500" t="s">
        <v>136</v>
      </c>
      <c r="B500" t="s">
        <v>135</v>
      </c>
      <c r="C500" t="s">
        <v>338</v>
      </c>
      <c r="D500">
        <v>93.300003000000004</v>
      </c>
      <c r="E500" t="s">
        <v>396</v>
      </c>
    </row>
    <row r="501" spans="1:5">
      <c r="A501" t="s">
        <v>136</v>
      </c>
      <c r="B501" t="s">
        <v>135</v>
      </c>
      <c r="C501" t="s">
        <v>382</v>
      </c>
      <c r="D501">
        <v>90.3</v>
      </c>
      <c r="E501" t="s">
        <v>396</v>
      </c>
    </row>
    <row r="502" spans="1:5">
      <c r="A502" t="s">
        <v>134</v>
      </c>
      <c r="B502" t="s">
        <v>133</v>
      </c>
      <c r="C502" t="s">
        <v>335</v>
      </c>
      <c r="D502">
        <v>94.400002000000001</v>
      </c>
      <c r="E502" t="s">
        <v>397</v>
      </c>
    </row>
    <row r="503" spans="1:5">
      <c r="A503" t="s">
        <v>134</v>
      </c>
      <c r="B503" t="s">
        <v>133</v>
      </c>
      <c r="C503" t="s">
        <v>336</v>
      </c>
      <c r="D503">
        <v>92.599997999999999</v>
      </c>
      <c r="E503" t="s">
        <v>397</v>
      </c>
    </row>
    <row r="504" spans="1:5">
      <c r="A504" t="s">
        <v>134</v>
      </c>
      <c r="B504" t="s">
        <v>133</v>
      </c>
      <c r="C504" t="s">
        <v>337</v>
      </c>
      <c r="D504">
        <v>92</v>
      </c>
      <c r="E504" t="s">
        <v>397</v>
      </c>
    </row>
    <row r="505" spans="1:5">
      <c r="A505" t="s">
        <v>134</v>
      </c>
      <c r="B505" t="s">
        <v>133</v>
      </c>
      <c r="C505" t="s">
        <v>338</v>
      </c>
      <c r="D505">
        <v>93.5</v>
      </c>
      <c r="E505" t="s">
        <v>397</v>
      </c>
    </row>
    <row r="506" spans="1:5">
      <c r="A506" t="s">
        <v>134</v>
      </c>
      <c r="B506" t="s">
        <v>133</v>
      </c>
      <c r="C506" t="s">
        <v>382</v>
      </c>
      <c r="D506">
        <v>89.3</v>
      </c>
      <c r="E506" t="s">
        <v>397</v>
      </c>
    </row>
    <row r="507" spans="1:5">
      <c r="A507" t="s">
        <v>132</v>
      </c>
      <c r="B507" t="s">
        <v>131</v>
      </c>
      <c r="C507" t="s">
        <v>335</v>
      </c>
      <c r="D507">
        <v>91.400002000000001</v>
      </c>
      <c r="E507" t="s">
        <v>396</v>
      </c>
    </row>
    <row r="508" spans="1:5">
      <c r="A508" t="s">
        <v>132</v>
      </c>
      <c r="B508" t="s">
        <v>131</v>
      </c>
      <c r="C508" t="s">
        <v>336</v>
      </c>
      <c r="D508">
        <v>90.5</v>
      </c>
      <c r="E508" t="s">
        <v>396</v>
      </c>
    </row>
    <row r="509" spans="1:5">
      <c r="A509" t="s">
        <v>132</v>
      </c>
      <c r="B509" t="s">
        <v>131</v>
      </c>
      <c r="C509" t="s">
        <v>337</v>
      </c>
      <c r="D509">
        <v>91.199996999999996</v>
      </c>
      <c r="E509" t="s">
        <v>396</v>
      </c>
    </row>
    <row r="510" spans="1:5">
      <c r="A510" t="s">
        <v>132</v>
      </c>
      <c r="B510" t="s">
        <v>131</v>
      </c>
      <c r="C510" t="s">
        <v>338</v>
      </c>
      <c r="D510">
        <v>91.400002000000001</v>
      </c>
      <c r="E510" t="s">
        <v>396</v>
      </c>
    </row>
    <row r="511" spans="1:5">
      <c r="A511" t="s">
        <v>132</v>
      </c>
      <c r="B511" t="s">
        <v>131</v>
      </c>
      <c r="C511" t="s">
        <v>382</v>
      </c>
      <c r="D511">
        <v>90</v>
      </c>
      <c r="E511" t="s">
        <v>396</v>
      </c>
    </row>
    <row r="512" spans="1:5">
      <c r="A512" t="s">
        <v>130</v>
      </c>
      <c r="B512" t="s">
        <v>129</v>
      </c>
      <c r="C512" t="s">
        <v>335</v>
      </c>
      <c r="D512">
        <v>95.199996999999996</v>
      </c>
      <c r="E512" t="s">
        <v>395</v>
      </c>
    </row>
    <row r="513" spans="1:5">
      <c r="A513" t="s">
        <v>130</v>
      </c>
      <c r="B513" t="s">
        <v>129</v>
      </c>
      <c r="C513" t="s">
        <v>336</v>
      </c>
      <c r="D513">
        <v>93.400002000000001</v>
      </c>
      <c r="E513" t="s">
        <v>395</v>
      </c>
    </row>
    <row r="514" spans="1:5">
      <c r="A514" t="s">
        <v>130</v>
      </c>
      <c r="B514" t="s">
        <v>129</v>
      </c>
      <c r="C514" t="s">
        <v>337</v>
      </c>
      <c r="D514">
        <v>92.300003000000004</v>
      </c>
      <c r="E514" t="s">
        <v>395</v>
      </c>
    </row>
    <row r="515" spans="1:5">
      <c r="A515" t="s">
        <v>130</v>
      </c>
      <c r="B515" t="s">
        <v>129</v>
      </c>
      <c r="C515" t="s">
        <v>338</v>
      </c>
      <c r="D515">
        <v>92.599997999999999</v>
      </c>
      <c r="E515" t="s">
        <v>395</v>
      </c>
    </row>
    <row r="516" spans="1:5">
      <c r="A516" t="s">
        <v>130</v>
      </c>
      <c r="B516" t="s">
        <v>129</v>
      </c>
      <c r="C516" t="s">
        <v>382</v>
      </c>
      <c r="D516">
        <v>89.5</v>
      </c>
      <c r="E516" t="s">
        <v>395</v>
      </c>
    </row>
    <row r="517" spans="1:5">
      <c r="A517" t="s">
        <v>128</v>
      </c>
      <c r="B517" t="s">
        <v>127</v>
      </c>
      <c r="C517" t="s">
        <v>335</v>
      </c>
      <c r="D517">
        <v>94</v>
      </c>
      <c r="E517" t="s">
        <v>396</v>
      </c>
    </row>
    <row r="518" spans="1:5">
      <c r="A518" t="s">
        <v>128</v>
      </c>
      <c r="B518" t="s">
        <v>127</v>
      </c>
      <c r="C518" t="s">
        <v>336</v>
      </c>
      <c r="D518">
        <v>93.900002000000001</v>
      </c>
      <c r="E518" t="s">
        <v>396</v>
      </c>
    </row>
    <row r="519" spans="1:5">
      <c r="A519" t="s">
        <v>128</v>
      </c>
      <c r="B519" t="s">
        <v>127</v>
      </c>
      <c r="C519" t="s">
        <v>337</v>
      </c>
      <c r="D519">
        <v>93.800003000000004</v>
      </c>
      <c r="E519" t="s">
        <v>396</v>
      </c>
    </row>
    <row r="520" spans="1:5">
      <c r="A520" t="s">
        <v>128</v>
      </c>
      <c r="B520" t="s">
        <v>127</v>
      </c>
      <c r="C520" t="s">
        <v>338</v>
      </c>
      <c r="D520">
        <v>93.199996999999996</v>
      </c>
      <c r="E520" t="s">
        <v>396</v>
      </c>
    </row>
    <row r="521" spans="1:5">
      <c r="A521" t="s">
        <v>128</v>
      </c>
      <c r="B521" t="s">
        <v>127</v>
      </c>
      <c r="C521" t="s">
        <v>382</v>
      </c>
      <c r="D521">
        <v>92.5</v>
      </c>
      <c r="E521" t="s">
        <v>396</v>
      </c>
    </row>
    <row r="522" spans="1:5">
      <c r="A522" t="s">
        <v>126</v>
      </c>
      <c r="B522" t="s">
        <v>125</v>
      </c>
      <c r="C522" t="s">
        <v>335</v>
      </c>
      <c r="D522">
        <v>93.199996999999996</v>
      </c>
      <c r="E522" t="s">
        <v>396</v>
      </c>
    </row>
    <row r="523" spans="1:5">
      <c r="A523" t="s">
        <v>126</v>
      </c>
      <c r="B523" t="s">
        <v>125</v>
      </c>
      <c r="C523" t="s">
        <v>336</v>
      </c>
      <c r="D523">
        <v>92.400002000000001</v>
      </c>
      <c r="E523" t="s">
        <v>396</v>
      </c>
    </row>
    <row r="524" spans="1:5">
      <c r="A524" t="s">
        <v>126</v>
      </c>
      <c r="B524" t="s">
        <v>125</v>
      </c>
      <c r="C524" t="s">
        <v>337</v>
      </c>
      <c r="D524">
        <v>92.300003000000004</v>
      </c>
      <c r="E524" t="s">
        <v>396</v>
      </c>
    </row>
    <row r="525" spans="1:5">
      <c r="A525" t="s">
        <v>126</v>
      </c>
      <c r="B525" t="s">
        <v>125</v>
      </c>
      <c r="C525" t="s">
        <v>338</v>
      </c>
      <c r="D525">
        <v>92.699996999999996</v>
      </c>
      <c r="E525" t="s">
        <v>396</v>
      </c>
    </row>
    <row r="526" spans="1:5">
      <c r="A526" t="s">
        <v>126</v>
      </c>
      <c r="B526" t="s">
        <v>125</v>
      </c>
      <c r="C526" t="s">
        <v>382</v>
      </c>
      <c r="D526">
        <v>91.5</v>
      </c>
      <c r="E526" t="s">
        <v>396</v>
      </c>
    </row>
    <row r="527" spans="1:5">
      <c r="A527" t="s">
        <v>124</v>
      </c>
      <c r="B527" t="s">
        <v>123</v>
      </c>
      <c r="C527" t="s">
        <v>335</v>
      </c>
      <c r="D527">
        <v>93</v>
      </c>
      <c r="E527" t="s">
        <v>396</v>
      </c>
    </row>
    <row r="528" spans="1:5">
      <c r="A528" t="s">
        <v>124</v>
      </c>
      <c r="B528" t="s">
        <v>123</v>
      </c>
      <c r="C528" t="s">
        <v>336</v>
      </c>
      <c r="D528">
        <v>92.099997999999999</v>
      </c>
      <c r="E528" t="s">
        <v>396</v>
      </c>
    </row>
    <row r="529" spans="1:5">
      <c r="A529" t="s">
        <v>124</v>
      </c>
      <c r="B529" t="s">
        <v>123</v>
      </c>
      <c r="C529" t="s">
        <v>337</v>
      </c>
      <c r="D529">
        <v>90.800003000000004</v>
      </c>
      <c r="E529" t="s">
        <v>396</v>
      </c>
    </row>
    <row r="530" spans="1:5">
      <c r="A530" t="s">
        <v>124</v>
      </c>
      <c r="B530" t="s">
        <v>123</v>
      </c>
      <c r="C530" t="s">
        <v>338</v>
      </c>
      <c r="D530">
        <v>91.800003000000004</v>
      </c>
      <c r="E530" t="s">
        <v>396</v>
      </c>
    </row>
    <row r="531" spans="1:5">
      <c r="A531" t="s">
        <v>124</v>
      </c>
      <c r="B531" t="s">
        <v>123</v>
      </c>
      <c r="C531" t="s">
        <v>382</v>
      </c>
      <c r="D531">
        <v>90.2</v>
      </c>
      <c r="E531" t="s">
        <v>396</v>
      </c>
    </row>
    <row r="532" spans="1:5">
      <c r="A532" t="s">
        <v>122</v>
      </c>
      <c r="B532" t="s">
        <v>121</v>
      </c>
      <c r="C532" t="s">
        <v>335</v>
      </c>
      <c r="D532">
        <v>93.199996999999996</v>
      </c>
      <c r="E532" t="s">
        <v>396</v>
      </c>
    </row>
    <row r="533" spans="1:5">
      <c r="A533" t="s">
        <v>122</v>
      </c>
      <c r="B533" t="s">
        <v>121</v>
      </c>
      <c r="C533" t="s">
        <v>336</v>
      </c>
      <c r="D533">
        <v>92.400002000000001</v>
      </c>
      <c r="E533" t="s">
        <v>396</v>
      </c>
    </row>
    <row r="534" spans="1:5">
      <c r="A534" t="s">
        <v>122</v>
      </c>
      <c r="B534" t="s">
        <v>121</v>
      </c>
      <c r="C534" t="s">
        <v>337</v>
      </c>
      <c r="D534">
        <v>92.800003000000004</v>
      </c>
      <c r="E534" t="s">
        <v>396</v>
      </c>
    </row>
    <row r="535" spans="1:5">
      <c r="A535" t="s">
        <v>122</v>
      </c>
      <c r="B535" t="s">
        <v>121</v>
      </c>
      <c r="C535" t="s">
        <v>338</v>
      </c>
      <c r="D535">
        <v>92</v>
      </c>
      <c r="E535" t="s">
        <v>396</v>
      </c>
    </row>
    <row r="536" spans="1:5">
      <c r="A536" t="s">
        <v>122</v>
      </c>
      <c r="B536" t="s">
        <v>121</v>
      </c>
      <c r="C536" t="s">
        <v>382</v>
      </c>
      <c r="D536">
        <v>92</v>
      </c>
      <c r="E536" t="s">
        <v>396</v>
      </c>
    </row>
    <row r="537" spans="1:5">
      <c r="A537" t="s">
        <v>120</v>
      </c>
      <c r="B537" t="s">
        <v>119</v>
      </c>
      <c r="C537" t="s">
        <v>335</v>
      </c>
      <c r="D537">
        <v>92.300003000000004</v>
      </c>
      <c r="E537" t="s">
        <v>396</v>
      </c>
    </row>
    <row r="538" spans="1:5">
      <c r="A538" t="s">
        <v>120</v>
      </c>
      <c r="B538" t="s">
        <v>119</v>
      </c>
      <c r="C538" t="s">
        <v>336</v>
      </c>
      <c r="D538">
        <v>90.800003000000004</v>
      </c>
      <c r="E538" t="s">
        <v>396</v>
      </c>
    </row>
    <row r="539" spans="1:5">
      <c r="A539" t="s">
        <v>120</v>
      </c>
      <c r="B539" t="s">
        <v>119</v>
      </c>
      <c r="C539" t="s">
        <v>337</v>
      </c>
      <c r="D539">
        <v>91.900002000000001</v>
      </c>
      <c r="E539" t="s">
        <v>396</v>
      </c>
    </row>
    <row r="540" spans="1:5">
      <c r="A540" t="s">
        <v>120</v>
      </c>
      <c r="B540" t="s">
        <v>119</v>
      </c>
      <c r="C540" t="s">
        <v>338</v>
      </c>
      <c r="D540">
        <v>92.099997999999999</v>
      </c>
      <c r="E540" t="s">
        <v>396</v>
      </c>
    </row>
    <row r="541" spans="1:5">
      <c r="A541" t="s">
        <v>120</v>
      </c>
      <c r="B541" t="s">
        <v>119</v>
      </c>
      <c r="C541" t="s">
        <v>382</v>
      </c>
      <c r="D541">
        <v>91.2</v>
      </c>
      <c r="E541" t="s">
        <v>396</v>
      </c>
    </row>
    <row r="542" spans="1:5">
      <c r="A542" t="s">
        <v>118</v>
      </c>
      <c r="B542" t="s">
        <v>117</v>
      </c>
      <c r="C542" t="s">
        <v>335</v>
      </c>
      <c r="D542">
        <v>94.699996999999996</v>
      </c>
      <c r="E542" t="s">
        <v>396</v>
      </c>
    </row>
    <row r="543" spans="1:5">
      <c r="A543" t="s">
        <v>118</v>
      </c>
      <c r="B543" t="s">
        <v>117</v>
      </c>
      <c r="C543" t="s">
        <v>336</v>
      </c>
      <c r="D543">
        <v>94.300003000000004</v>
      </c>
      <c r="E543" t="s">
        <v>396</v>
      </c>
    </row>
    <row r="544" spans="1:5">
      <c r="A544" t="s">
        <v>118</v>
      </c>
      <c r="B544" t="s">
        <v>117</v>
      </c>
      <c r="C544" t="s">
        <v>337</v>
      </c>
      <c r="D544">
        <v>94.099997999999999</v>
      </c>
      <c r="E544" t="s">
        <v>396</v>
      </c>
    </row>
    <row r="545" spans="1:5">
      <c r="A545" t="s">
        <v>118</v>
      </c>
      <c r="B545" t="s">
        <v>117</v>
      </c>
      <c r="C545" t="s">
        <v>338</v>
      </c>
      <c r="D545">
        <v>94.300003000000004</v>
      </c>
      <c r="E545" t="s">
        <v>396</v>
      </c>
    </row>
    <row r="546" spans="1:5">
      <c r="A546" t="s">
        <v>118</v>
      </c>
      <c r="B546" t="s">
        <v>117</v>
      </c>
      <c r="C546" t="s">
        <v>382</v>
      </c>
      <c r="D546">
        <v>94.7</v>
      </c>
      <c r="E546" t="s">
        <v>396</v>
      </c>
    </row>
    <row r="547" spans="1:5">
      <c r="A547" t="s">
        <v>116</v>
      </c>
      <c r="B547" t="s">
        <v>115</v>
      </c>
      <c r="C547" t="s">
        <v>335</v>
      </c>
      <c r="D547">
        <v>93.900002000000001</v>
      </c>
      <c r="E547" t="s">
        <v>396</v>
      </c>
    </row>
    <row r="548" spans="1:5">
      <c r="A548" t="s">
        <v>116</v>
      </c>
      <c r="B548" t="s">
        <v>115</v>
      </c>
      <c r="C548" t="s">
        <v>336</v>
      </c>
      <c r="D548">
        <v>94.599997999999999</v>
      </c>
      <c r="E548" t="s">
        <v>396</v>
      </c>
    </row>
    <row r="549" spans="1:5">
      <c r="A549" t="s">
        <v>116</v>
      </c>
      <c r="B549" t="s">
        <v>115</v>
      </c>
      <c r="C549" t="s">
        <v>337</v>
      </c>
      <c r="D549">
        <v>94</v>
      </c>
      <c r="E549" t="s">
        <v>396</v>
      </c>
    </row>
    <row r="550" spans="1:5">
      <c r="A550" t="s">
        <v>116</v>
      </c>
      <c r="B550" t="s">
        <v>115</v>
      </c>
      <c r="C550" t="s">
        <v>338</v>
      </c>
      <c r="D550">
        <v>95.099997999999999</v>
      </c>
      <c r="E550" t="s">
        <v>396</v>
      </c>
    </row>
    <row r="551" spans="1:5">
      <c r="A551" t="s">
        <v>116</v>
      </c>
      <c r="B551" t="s">
        <v>115</v>
      </c>
      <c r="C551" t="s">
        <v>382</v>
      </c>
      <c r="D551">
        <v>93</v>
      </c>
      <c r="E551" t="s">
        <v>396</v>
      </c>
    </row>
    <row r="552" spans="1:5">
      <c r="A552" t="s">
        <v>114</v>
      </c>
      <c r="B552" t="s">
        <v>113</v>
      </c>
      <c r="C552" t="s">
        <v>335</v>
      </c>
      <c r="D552">
        <v>93.199996999999996</v>
      </c>
      <c r="E552" t="s">
        <v>396</v>
      </c>
    </row>
    <row r="553" spans="1:5">
      <c r="A553" t="s">
        <v>114</v>
      </c>
      <c r="B553" t="s">
        <v>113</v>
      </c>
      <c r="C553" t="s">
        <v>336</v>
      </c>
      <c r="D553">
        <v>92.900002000000001</v>
      </c>
      <c r="E553" t="s">
        <v>396</v>
      </c>
    </row>
    <row r="554" spans="1:5">
      <c r="A554" t="s">
        <v>114</v>
      </c>
      <c r="B554" t="s">
        <v>113</v>
      </c>
      <c r="C554" t="s">
        <v>337</v>
      </c>
      <c r="D554">
        <v>91.599997999999999</v>
      </c>
      <c r="E554" t="s">
        <v>396</v>
      </c>
    </row>
    <row r="555" spans="1:5">
      <c r="A555" t="s">
        <v>114</v>
      </c>
      <c r="B555" t="s">
        <v>113</v>
      </c>
      <c r="C555" t="s">
        <v>338</v>
      </c>
      <c r="D555">
        <v>92.599997999999999</v>
      </c>
      <c r="E555" t="s">
        <v>396</v>
      </c>
    </row>
    <row r="556" spans="1:5">
      <c r="A556" t="s">
        <v>114</v>
      </c>
      <c r="B556" t="s">
        <v>113</v>
      </c>
      <c r="C556" t="s">
        <v>382</v>
      </c>
      <c r="D556">
        <v>91.9</v>
      </c>
      <c r="E556" t="s">
        <v>396</v>
      </c>
    </row>
    <row r="557" spans="1:5">
      <c r="A557" t="s">
        <v>112</v>
      </c>
      <c r="B557" t="s">
        <v>111</v>
      </c>
      <c r="C557" t="s">
        <v>335</v>
      </c>
      <c r="D557">
        <v>91.400002000000001</v>
      </c>
      <c r="E557" t="s">
        <v>396</v>
      </c>
    </row>
    <row r="558" spans="1:5">
      <c r="A558" t="s">
        <v>112</v>
      </c>
      <c r="B558" t="s">
        <v>111</v>
      </c>
      <c r="C558" t="s">
        <v>336</v>
      </c>
      <c r="D558">
        <v>94.199996999999996</v>
      </c>
      <c r="E558" t="s">
        <v>396</v>
      </c>
    </row>
    <row r="559" spans="1:5">
      <c r="A559" t="s">
        <v>112</v>
      </c>
      <c r="B559" t="s">
        <v>111</v>
      </c>
      <c r="C559" t="s">
        <v>337</v>
      </c>
      <c r="D559">
        <v>93.300003000000004</v>
      </c>
      <c r="E559" t="s">
        <v>396</v>
      </c>
    </row>
    <row r="560" spans="1:5">
      <c r="A560" t="s">
        <v>112</v>
      </c>
      <c r="B560" t="s">
        <v>111</v>
      </c>
      <c r="C560" t="s">
        <v>338</v>
      </c>
      <c r="D560">
        <v>93.099997999999999</v>
      </c>
      <c r="E560" t="s">
        <v>396</v>
      </c>
    </row>
    <row r="561" spans="1:5">
      <c r="A561" t="s">
        <v>112</v>
      </c>
      <c r="B561" t="s">
        <v>111</v>
      </c>
      <c r="C561" t="s">
        <v>382</v>
      </c>
      <c r="D561">
        <v>93</v>
      </c>
      <c r="E561" t="s">
        <v>396</v>
      </c>
    </row>
    <row r="562" spans="1:5">
      <c r="A562" t="s">
        <v>110</v>
      </c>
      <c r="B562" t="s">
        <v>109</v>
      </c>
      <c r="C562" t="s">
        <v>335</v>
      </c>
      <c r="D562">
        <v>94.199996999999996</v>
      </c>
      <c r="E562" t="s">
        <v>396</v>
      </c>
    </row>
    <row r="563" spans="1:5">
      <c r="A563" t="s">
        <v>110</v>
      </c>
      <c r="B563" t="s">
        <v>109</v>
      </c>
      <c r="C563" t="s">
        <v>336</v>
      </c>
      <c r="D563">
        <v>94.199996999999996</v>
      </c>
      <c r="E563" t="s">
        <v>396</v>
      </c>
    </row>
    <row r="564" spans="1:5">
      <c r="A564" t="s">
        <v>110</v>
      </c>
      <c r="B564" t="s">
        <v>109</v>
      </c>
      <c r="C564" t="s">
        <v>337</v>
      </c>
      <c r="D564">
        <v>93.900002000000001</v>
      </c>
      <c r="E564" t="s">
        <v>396</v>
      </c>
    </row>
    <row r="565" spans="1:5">
      <c r="A565" t="s">
        <v>110</v>
      </c>
      <c r="B565" t="s">
        <v>109</v>
      </c>
      <c r="C565" t="s">
        <v>338</v>
      </c>
      <c r="D565">
        <v>94.400002000000001</v>
      </c>
      <c r="E565" t="s">
        <v>396</v>
      </c>
    </row>
    <row r="566" spans="1:5">
      <c r="A566" t="s">
        <v>110</v>
      </c>
      <c r="B566" t="s">
        <v>109</v>
      </c>
      <c r="C566" t="s">
        <v>382</v>
      </c>
      <c r="D566">
        <v>93.7</v>
      </c>
      <c r="E566" t="s">
        <v>396</v>
      </c>
    </row>
    <row r="567" spans="1:5">
      <c r="A567" t="s">
        <v>108</v>
      </c>
      <c r="B567" t="s">
        <v>107</v>
      </c>
      <c r="C567" t="s">
        <v>335</v>
      </c>
      <c r="D567">
        <v>92.5</v>
      </c>
      <c r="E567" t="s">
        <v>396</v>
      </c>
    </row>
    <row r="568" spans="1:5">
      <c r="A568" t="s">
        <v>108</v>
      </c>
      <c r="B568" t="s">
        <v>107</v>
      </c>
      <c r="C568" t="s">
        <v>336</v>
      </c>
      <c r="D568">
        <v>94</v>
      </c>
      <c r="E568" t="s">
        <v>396</v>
      </c>
    </row>
    <row r="569" spans="1:5">
      <c r="A569" t="s">
        <v>108</v>
      </c>
      <c r="B569" t="s">
        <v>107</v>
      </c>
      <c r="C569" t="s">
        <v>337</v>
      </c>
      <c r="D569">
        <v>91.5</v>
      </c>
      <c r="E569" t="s">
        <v>396</v>
      </c>
    </row>
    <row r="570" spans="1:5">
      <c r="A570" t="s">
        <v>108</v>
      </c>
      <c r="B570" t="s">
        <v>107</v>
      </c>
      <c r="C570" t="s">
        <v>338</v>
      </c>
      <c r="D570">
        <v>92.699996999999996</v>
      </c>
      <c r="E570" t="s">
        <v>396</v>
      </c>
    </row>
    <row r="571" spans="1:5">
      <c r="A571" t="s">
        <v>108</v>
      </c>
      <c r="B571" t="s">
        <v>107</v>
      </c>
      <c r="C571" t="s">
        <v>382</v>
      </c>
      <c r="D571">
        <v>89.8</v>
      </c>
      <c r="E571" t="s">
        <v>396</v>
      </c>
    </row>
    <row r="572" spans="1:5">
      <c r="A572" t="s">
        <v>106</v>
      </c>
      <c r="B572" t="s">
        <v>105</v>
      </c>
      <c r="C572" t="s">
        <v>335</v>
      </c>
      <c r="D572">
        <v>92.599997999999999</v>
      </c>
      <c r="E572" t="s">
        <v>396</v>
      </c>
    </row>
    <row r="573" spans="1:5">
      <c r="A573" t="s">
        <v>106</v>
      </c>
      <c r="B573" t="s">
        <v>105</v>
      </c>
      <c r="C573" t="s">
        <v>336</v>
      </c>
      <c r="D573">
        <v>91.400002000000001</v>
      </c>
      <c r="E573" t="s">
        <v>396</v>
      </c>
    </row>
    <row r="574" spans="1:5">
      <c r="A574" t="s">
        <v>106</v>
      </c>
      <c r="B574" t="s">
        <v>105</v>
      </c>
      <c r="C574" t="s">
        <v>337</v>
      </c>
      <c r="D574">
        <v>92.400002000000001</v>
      </c>
      <c r="E574" t="s">
        <v>396</v>
      </c>
    </row>
    <row r="575" spans="1:5">
      <c r="A575" t="s">
        <v>106</v>
      </c>
      <c r="B575" t="s">
        <v>105</v>
      </c>
      <c r="C575" t="s">
        <v>338</v>
      </c>
      <c r="D575">
        <v>92.199996999999996</v>
      </c>
      <c r="E575" t="s">
        <v>396</v>
      </c>
    </row>
    <row r="576" spans="1:5">
      <c r="A576" t="s">
        <v>106</v>
      </c>
      <c r="B576" t="s">
        <v>105</v>
      </c>
      <c r="C576" t="s">
        <v>382</v>
      </c>
      <c r="D576">
        <v>92.1</v>
      </c>
      <c r="E576" t="s">
        <v>396</v>
      </c>
    </row>
    <row r="577" spans="1:5">
      <c r="A577" t="s">
        <v>104</v>
      </c>
      <c r="B577" t="s">
        <v>103</v>
      </c>
      <c r="C577" t="s">
        <v>335</v>
      </c>
      <c r="D577">
        <v>93.699996999999996</v>
      </c>
      <c r="E577" t="s">
        <v>396</v>
      </c>
    </row>
    <row r="578" spans="1:5">
      <c r="A578" t="s">
        <v>104</v>
      </c>
      <c r="B578" t="s">
        <v>103</v>
      </c>
      <c r="C578" t="s">
        <v>336</v>
      </c>
      <c r="D578">
        <v>93.900002000000001</v>
      </c>
      <c r="E578" t="s">
        <v>396</v>
      </c>
    </row>
    <row r="579" spans="1:5">
      <c r="A579" t="s">
        <v>104</v>
      </c>
      <c r="B579" t="s">
        <v>103</v>
      </c>
      <c r="C579" t="s">
        <v>337</v>
      </c>
      <c r="D579">
        <v>94.5</v>
      </c>
      <c r="E579" t="s">
        <v>396</v>
      </c>
    </row>
    <row r="580" spans="1:5">
      <c r="A580" t="s">
        <v>104</v>
      </c>
      <c r="B580" t="s">
        <v>103</v>
      </c>
      <c r="C580" t="s">
        <v>338</v>
      </c>
      <c r="D580">
        <v>94.5</v>
      </c>
      <c r="E580" t="s">
        <v>396</v>
      </c>
    </row>
    <row r="581" spans="1:5">
      <c r="A581" t="s">
        <v>104</v>
      </c>
      <c r="B581" t="s">
        <v>103</v>
      </c>
      <c r="C581" t="s">
        <v>382</v>
      </c>
      <c r="D581">
        <v>90.5</v>
      </c>
      <c r="E581" t="s">
        <v>396</v>
      </c>
    </row>
    <row r="582" spans="1:5">
      <c r="A582" t="s">
        <v>102</v>
      </c>
      <c r="B582" t="s">
        <v>101</v>
      </c>
      <c r="C582" t="s">
        <v>335</v>
      </c>
      <c r="D582">
        <v>93.5</v>
      </c>
      <c r="E582" t="s">
        <v>396</v>
      </c>
    </row>
    <row r="583" spans="1:5">
      <c r="A583" t="s">
        <v>102</v>
      </c>
      <c r="B583" t="s">
        <v>101</v>
      </c>
      <c r="C583" t="s">
        <v>336</v>
      </c>
      <c r="D583">
        <v>92.300003000000004</v>
      </c>
      <c r="E583" t="s">
        <v>396</v>
      </c>
    </row>
    <row r="584" spans="1:5">
      <c r="A584" t="s">
        <v>102</v>
      </c>
      <c r="B584" t="s">
        <v>101</v>
      </c>
      <c r="C584" t="s">
        <v>337</v>
      </c>
      <c r="D584">
        <v>92.199996999999996</v>
      </c>
      <c r="E584" t="s">
        <v>396</v>
      </c>
    </row>
    <row r="585" spans="1:5">
      <c r="A585" t="s">
        <v>102</v>
      </c>
      <c r="B585" t="s">
        <v>101</v>
      </c>
      <c r="C585" t="s">
        <v>338</v>
      </c>
      <c r="D585">
        <v>92.400002000000001</v>
      </c>
      <c r="E585" t="s">
        <v>396</v>
      </c>
    </row>
    <row r="586" spans="1:5">
      <c r="A586" t="s">
        <v>102</v>
      </c>
      <c r="B586" t="s">
        <v>101</v>
      </c>
      <c r="C586" t="s">
        <v>382</v>
      </c>
      <c r="D586">
        <v>90.2</v>
      </c>
      <c r="E586" t="s">
        <v>396</v>
      </c>
    </row>
    <row r="587" spans="1:5">
      <c r="A587" t="s">
        <v>100</v>
      </c>
      <c r="B587" t="s">
        <v>99</v>
      </c>
      <c r="C587" t="s">
        <v>335</v>
      </c>
      <c r="D587">
        <v>92.599997999999999</v>
      </c>
      <c r="E587" t="s">
        <v>396</v>
      </c>
    </row>
    <row r="588" spans="1:5">
      <c r="A588" t="s">
        <v>100</v>
      </c>
      <c r="B588" t="s">
        <v>99</v>
      </c>
      <c r="C588" t="s">
        <v>336</v>
      </c>
      <c r="D588">
        <v>93.800003000000004</v>
      </c>
      <c r="E588" t="s">
        <v>396</v>
      </c>
    </row>
    <row r="589" spans="1:5">
      <c r="A589" t="s">
        <v>100</v>
      </c>
      <c r="B589" t="s">
        <v>99</v>
      </c>
      <c r="C589" t="s">
        <v>337</v>
      </c>
      <c r="D589">
        <v>94.300003000000004</v>
      </c>
      <c r="E589" t="s">
        <v>396</v>
      </c>
    </row>
    <row r="590" spans="1:5">
      <c r="A590" t="s">
        <v>100</v>
      </c>
      <c r="B590" t="s">
        <v>99</v>
      </c>
      <c r="C590" t="s">
        <v>338</v>
      </c>
      <c r="D590">
        <v>93.900002000000001</v>
      </c>
      <c r="E590" t="s">
        <v>396</v>
      </c>
    </row>
    <row r="591" spans="1:5">
      <c r="A591" t="s">
        <v>100</v>
      </c>
      <c r="B591" t="s">
        <v>99</v>
      </c>
      <c r="C591" t="s">
        <v>382</v>
      </c>
      <c r="D591">
        <v>92.6</v>
      </c>
      <c r="E591" t="s">
        <v>396</v>
      </c>
    </row>
    <row r="592" spans="1:5">
      <c r="A592" t="s">
        <v>98</v>
      </c>
      <c r="B592" t="s">
        <v>97</v>
      </c>
      <c r="C592" t="s">
        <v>335</v>
      </c>
      <c r="D592">
        <v>93.099997999999999</v>
      </c>
      <c r="E592" t="s">
        <v>396</v>
      </c>
    </row>
    <row r="593" spans="1:5">
      <c r="A593" t="s">
        <v>98</v>
      </c>
      <c r="B593" t="s">
        <v>97</v>
      </c>
      <c r="C593" t="s">
        <v>336</v>
      </c>
      <c r="D593">
        <v>94</v>
      </c>
      <c r="E593" t="s">
        <v>396</v>
      </c>
    </row>
    <row r="594" spans="1:5">
      <c r="A594" t="s">
        <v>98</v>
      </c>
      <c r="B594" t="s">
        <v>97</v>
      </c>
      <c r="C594" t="s">
        <v>337</v>
      </c>
      <c r="D594">
        <v>93.599997999999999</v>
      </c>
      <c r="E594" t="s">
        <v>396</v>
      </c>
    </row>
    <row r="595" spans="1:5">
      <c r="A595" t="s">
        <v>98</v>
      </c>
      <c r="B595" t="s">
        <v>97</v>
      </c>
      <c r="C595" t="s">
        <v>338</v>
      </c>
      <c r="D595">
        <v>93</v>
      </c>
      <c r="E595" t="s">
        <v>396</v>
      </c>
    </row>
    <row r="596" spans="1:5">
      <c r="A596" t="s">
        <v>98</v>
      </c>
      <c r="B596" t="s">
        <v>97</v>
      </c>
      <c r="C596" t="s">
        <v>382</v>
      </c>
      <c r="D596">
        <v>92.1</v>
      </c>
      <c r="E596" t="s">
        <v>396</v>
      </c>
    </row>
    <row r="597" spans="1:5">
      <c r="A597" t="s">
        <v>96</v>
      </c>
      <c r="B597" t="s">
        <v>95</v>
      </c>
      <c r="C597" t="s">
        <v>335</v>
      </c>
      <c r="D597">
        <v>93.5</v>
      </c>
      <c r="E597" t="s">
        <v>396</v>
      </c>
    </row>
    <row r="598" spans="1:5">
      <c r="A598" t="s">
        <v>96</v>
      </c>
      <c r="B598" t="s">
        <v>95</v>
      </c>
      <c r="C598" t="s">
        <v>336</v>
      </c>
      <c r="D598">
        <v>95.099997999999999</v>
      </c>
      <c r="E598" t="s">
        <v>396</v>
      </c>
    </row>
    <row r="599" spans="1:5">
      <c r="A599" t="s">
        <v>96</v>
      </c>
      <c r="B599" t="s">
        <v>95</v>
      </c>
      <c r="C599" t="s">
        <v>337</v>
      </c>
      <c r="D599">
        <v>94.300003000000004</v>
      </c>
      <c r="E599" t="s">
        <v>396</v>
      </c>
    </row>
    <row r="600" spans="1:5">
      <c r="A600" t="s">
        <v>96</v>
      </c>
      <c r="B600" t="s">
        <v>95</v>
      </c>
      <c r="C600" t="s">
        <v>338</v>
      </c>
      <c r="D600">
        <v>93.699996999999996</v>
      </c>
      <c r="E600" t="s">
        <v>396</v>
      </c>
    </row>
    <row r="601" spans="1:5">
      <c r="A601" t="s">
        <v>96</v>
      </c>
      <c r="B601" t="s">
        <v>95</v>
      </c>
      <c r="C601" t="s">
        <v>382</v>
      </c>
      <c r="D601">
        <v>94.2</v>
      </c>
      <c r="E601" t="s">
        <v>396</v>
      </c>
    </row>
    <row r="602" spans="1:5">
      <c r="A602" t="s">
        <v>94</v>
      </c>
      <c r="B602" t="s">
        <v>93</v>
      </c>
      <c r="C602" t="s">
        <v>335</v>
      </c>
      <c r="D602">
        <v>54</v>
      </c>
      <c r="E602" t="s">
        <v>395</v>
      </c>
    </row>
    <row r="603" spans="1:5">
      <c r="A603" t="s">
        <v>94</v>
      </c>
      <c r="B603" t="s">
        <v>93</v>
      </c>
      <c r="C603" t="s">
        <v>336</v>
      </c>
      <c r="D603">
        <v>53.200001</v>
      </c>
      <c r="E603" t="s">
        <v>395</v>
      </c>
    </row>
    <row r="604" spans="1:5">
      <c r="A604" t="s">
        <v>94</v>
      </c>
      <c r="B604" t="s">
        <v>93</v>
      </c>
      <c r="C604" t="s">
        <v>337</v>
      </c>
      <c r="D604">
        <v>53.200001</v>
      </c>
      <c r="E604" t="s">
        <v>395</v>
      </c>
    </row>
    <row r="605" spans="1:5">
      <c r="A605" t="s">
        <v>94</v>
      </c>
      <c r="B605" t="s">
        <v>93</v>
      </c>
      <c r="C605" t="s">
        <v>338</v>
      </c>
      <c r="D605">
        <v>54.900002000000001</v>
      </c>
      <c r="E605" t="s">
        <v>395</v>
      </c>
    </row>
    <row r="606" spans="1:5">
      <c r="A606" t="s">
        <v>94</v>
      </c>
      <c r="B606" t="s">
        <v>93</v>
      </c>
      <c r="C606" t="s">
        <v>382</v>
      </c>
      <c r="D606">
        <v>52.3</v>
      </c>
      <c r="E606" t="s">
        <v>395</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7C09E-BC38-4969-9C42-56AC339F0DC4}">
  <sheetPr>
    <tabColor theme="0"/>
  </sheetPr>
  <dimension ref="A1:E606"/>
  <sheetViews>
    <sheetView topLeftCell="A260" workbookViewId="0">
      <selection activeCell="N307" sqref="N307"/>
    </sheetView>
  </sheetViews>
  <sheetFormatPr defaultRowHeight="14.25"/>
  <sheetData>
    <row r="1" spans="1:5">
      <c r="A1" t="s">
        <v>351</v>
      </c>
      <c r="B1" t="s">
        <v>352</v>
      </c>
      <c r="C1" t="s">
        <v>25</v>
      </c>
      <c r="D1" t="s">
        <v>353</v>
      </c>
      <c r="E1" t="s">
        <v>394</v>
      </c>
    </row>
    <row r="2" spans="1:5">
      <c r="A2" t="s">
        <v>334</v>
      </c>
      <c r="B2" t="s">
        <v>333</v>
      </c>
      <c r="C2" t="s">
        <v>335</v>
      </c>
      <c r="D2">
        <v>94.300003000000004</v>
      </c>
      <c r="E2" t="s">
        <v>395</v>
      </c>
    </row>
    <row r="3" spans="1:5">
      <c r="A3" t="s">
        <v>334</v>
      </c>
      <c r="B3" t="s">
        <v>333</v>
      </c>
      <c r="C3" t="s">
        <v>336</v>
      </c>
      <c r="D3">
        <v>94.099997999999999</v>
      </c>
      <c r="E3" t="s">
        <v>395</v>
      </c>
    </row>
    <row r="4" spans="1:5">
      <c r="A4" t="s">
        <v>334</v>
      </c>
      <c r="B4" t="s">
        <v>333</v>
      </c>
      <c r="C4" t="s">
        <v>337</v>
      </c>
      <c r="D4">
        <v>93.699996999999996</v>
      </c>
      <c r="E4" t="s">
        <v>395</v>
      </c>
    </row>
    <row r="5" spans="1:5">
      <c r="A5" t="s">
        <v>334</v>
      </c>
      <c r="B5" t="s">
        <v>333</v>
      </c>
      <c r="C5" t="s">
        <v>338</v>
      </c>
      <c r="D5">
        <v>92.300003000000004</v>
      </c>
      <c r="E5" t="s">
        <v>395</v>
      </c>
    </row>
    <row r="6" spans="1:5">
      <c r="A6" t="s">
        <v>334</v>
      </c>
      <c r="B6" t="s">
        <v>333</v>
      </c>
      <c r="C6" t="s">
        <v>382</v>
      </c>
      <c r="D6">
        <v>90.3</v>
      </c>
      <c r="E6" t="s">
        <v>395</v>
      </c>
    </row>
    <row r="7" spans="1:5">
      <c r="A7" t="s">
        <v>332</v>
      </c>
      <c r="B7" t="s">
        <v>331</v>
      </c>
      <c r="C7" t="s">
        <v>335</v>
      </c>
      <c r="D7">
        <v>93.800003000000004</v>
      </c>
      <c r="E7" t="s">
        <v>396</v>
      </c>
    </row>
    <row r="8" spans="1:5">
      <c r="A8" t="s">
        <v>332</v>
      </c>
      <c r="B8" t="s">
        <v>331</v>
      </c>
      <c r="C8" t="s">
        <v>336</v>
      </c>
      <c r="D8">
        <v>95.5</v>
      </c>
      <c r="E8" t="s">
        <v>396</v>
      </c>
    </row>
    <row r="9" spans="1:5">
      <c r="A9" t="s">
        <v>332</v>
      </c>
      <c r="B9" t="s">
        <v>331</v>
      </c>
      <c r="C9" t="s">
        <v>337</v>
      </c>
      <c r="D9">
        <v>94.599997999999999</v>
      </c>
      <c r="E9" t="s">
        <v>396</v>
      </c>
    </row>
    <row r="10" spans="1:5">
      <c r="A10" t="s">
        <v>332</v>
      </c>
      <c r="B10" t="s">
        <v>331</v>
      </c>
      <c r="C10" t="s">
        <v>338</v>
      </c>
      <c r="D10">
        <v>93.5</v>
      </c>
      <c r="E10" t="s">
        <v>396</v>
      </c>
    </row>
    <row r="11" spans="1:5">
      <c r="A11" t="s">
        <v>332</v>
      </c>
      <c r="B11" t="s">
        <v>331</v>
      </c>
      <c r="C11" t="s">
        <v>382</v>
      </c>
      <c r="D11">
        <v>93.7</v>
      </c>
      <c r="E11" t="s">
        <v>396</v>
      </c>
    </row>
    <row r="12" spans="1:5">
      <c r="A12" t="s">
        <v>330</v>
      </c>
      <c r="B12" t="s">
        <v>329</v>
      </c>
      <c r="C12" t="s">
        <v>335</v>
      </c>
      <c r="D12">
        <v>93.400002000000001</v>
      </c>
      <c r="E12" t="s">
        <v>396</v>
      </c>
    </row>
    <row r="13" spans="1:5">
      <c r="A13" t="s">
        <v>330</v>
      </c>
      <c r="B13" t="s">
        <v>329</v>
      </c>
      <c r="C13" t="s">
        <v>336</v>
      </c>
      <c r="D13">
        <v>92.5</v>
      </c>
      <c r="E13" t="s">
        <v>396</v>
      </c>
    </row>
    <row r="14" spans="1:5">
      <c r="A14" t="s">
        <v>330</v>
      </c>
      <c r="B14" t="s">
        <v>329</v>
      </c>
      <c r="C14" t="s">
        <v>337</v>
      </c>
      <c r="D14">
        <v>92.800003000000004</v>
      </c>
      <c r="E14" t="s">
        <v>396</v>
      </c>
    </row>
    <row r="15" spans="1:5">
      <c r="A15" t="s">
        <v>330</v>
      </c>
      <c r="B15" t="s">
        <v>329</v>
      </c>
      <c r="C15" t="s">
        <v>338</v>
      </c>
      <c r="D15">
        <v>93.5</v>
      </c>
      <c r="E15" t="s">
        <v>396</v>
      </c>
    </row>
    <row r="16" spans="1:5">
      <c r="A16" t="s">
        <v>330</v>
      </c>
      <c r="B16" t="s">
        <v>329</v>
      </c>
      <c r="C16" t="s">
        <v>382</v>
      </c>
      <c r="D16">
        <v>91.6</v>
      </c>
      <c r="E16" t="s">
        <v>396</v>
      </c>
    </row>
    <row r="17" spans="1:5">
      <c r="A17" t="s">
        <v>328</v>
      </c>
      <c r="B17" t="s">
        <v>327</v>
      </c>
      <c r="C17" t="s">
        <v>335</v>
      </c>
      <c r="D17">
        <v>93.599997999999999</v>
      </c>
      <c r="E17" t="s">
        <v>396</v>
      </c>
    </row>
    <row r="18" spans="1:5">
      <c r="A18" t="s">
        <v>328</v>
      </c>
      <c r="B18" t="s">
        <v>327</v>
      </c>
      <c r="C18" t="s">
        <v>336</v>
      </c>
      <c r="D18">
        <v>91.300003000000004</v>
      </c>
      <c r="E18" t="s">
        <v>396</v>
      </c>
    </row>
    <row r="19" spans="1:5">
      <c r="A19" t="s">
        <v>328</v>
      </c>
      <c r="B19" t="s">
        <v>327</v>
      </c>
      <c r="C19" t="s">
        <v>337</v>
      </c>
      <c r="D19">
        <v>91.300003000000004</v>
      </c>
      <c r="E19" t="s">
        <v>396</v>
      </c>
    </row>
    <row r="20" spans="1:5">
      <c r="A20" t="s">
        <v>328</v>
      </c>
      <c r="B20" t="s">
        <v>327</v>
      </c>
      <c r="C20" t="s">
        <v>338</v>
      </c>
      <c r="D20">
        <v>92.599997999999999</v>
      </c>
      <c r="E20" t="s">
        <v>396</v>
      </c>
    </row>
    <row r="21" spans="1:5">
      <c r="A21" t="s">
        <v>328</v>
      </c>
      <c r="B21" t="s">
        <v>327</v>
      </c>
      <c r="C21" t="s">
        <v>382</v>
      </c>
      <c r="D21">
        <v>92</v>
      </c>
      <c r="E21" t="s">
        <v>396</v>
      </c>
    </row>
    <row r="22" spans="1:5">
      <c r="A22" t="s">
        <v>326</v>
      </c>
      <c r="B22" t="s">
        <v>325</v>
      </c>
      <c r="C22" t="s">
        <v>335</v>
      </c>
      <c r="D22">
        <v>94.400002000000001</v>
      </c>
      <c r="E22" t="s">
        <v>396</v>
      </c>
    </row>
    <row r="23" spans="1:5">
      <c r="A23" t="s">
        <v>326</v>
      </c>
      <c r="B23" t="s">
        <v>325</v>
      </c>
      <c r="C23" t="s">
        <v>336</v>
      </c>
      <c r="D23">
        <v>94.199996999999996</v>
      </c>
      <c r="E23" t="s">
        <v>396</v>
      </c>
    </row>
    <row r="24" spans="1:5">
      <c r="A24" t="s">
        <v>326</v>
      </c>
      <c r="B24" t="s">
        <v>325</v>
      </c>
      <c r="C24" t="s">
        <v>337</v>
      </c>
      <c r="D24">
        <v>92.800003000000004</v>
      </c>
      <c r="E24" t="s">
        <v>396</v>
      </c>
    </row>
    <row r="25" spans="1:5">
      <c r="A25" t="s">
        <v>326</v>
      </c>
      <c r="B25" t="s">
        <v>325</v>
      </c>
      <c r="C25" t="s">
        <v>338</v>
      </c>
      <c r="D25">
        <v>94.400002000000001</v>
      </c>
      <c r="E25" t="s">
        <v>396</v>
      </c>
    </row>
    <row r="26" spans="1:5">
      <c r="A26" t="s">
        <v>326</v>
      </c>
      <c r="B26" t="s">
        <v>325</v>
      </c>
      <c r="C26" t="s">
        <v>382</v>
      </c>
      <c r="D26">
        <v>92.7</v>
      </c>
      <c r="E26" t="s">
        <v>396</v>
      </c>
    </row>
    <row r="27" spans="1:5">
      <c r="A27" t="s">
        <v>324</v>
      </c>
      <c r="B27" t="s">
        <v>323</v>
      </c>
      <c r="C27" t="s">
        <v>335</v>
      </c>
      <c r="D27">
        <v>93.5</v>
      </c>
      <c r="E27" t="s">
        <v>396</v>
      </c>
    </row>
    <row r="28" spans="1:5">
      <c r="A28" t="s">
        <v>324</v>
      </c>
      <c r="B28" t="s">
        <v>323</v>
      </c>
      <c r="C28" t="s">
        <v>336</v>
      </c>
      <c r="D28">
        <v>92</v>
      </c>
      <c r="E28" t="s">
        <v>396</v>
      </c>
    </row>
    <row r="29" spans="1:5">
      <c r="A29" t="s">
        <v>324</v>
      </c>
      <c r="B29" t="s">
        <v>323</v>
      </c>
      <c r="C29" t="s">
        <v>337</v>
      </c>
      <c r="D29">
        <v>92.599997999999999</v>
      </c>
      <c r="E29" t="s">
        <v>396</v>
      </c>
    </row>
    <row r="30" spans="1:5">
      <c r="A30" t="s">
        <v>324</v>
      </c>
      <c r="B30" t="s">
        <v>323</v>
      </c>
      <c r="C30" t="s">
        <v>338</v>
      </c>
      <c r="D30">
        <v>92.800003000000004</v>
      </c>
      <c r="E30" t="s">
        <v>396</v>
      </c>
    </row>
    <row r="31" spans="1:5">
      <c r="A31" t="s">
        <v>324</v>
      </c>
      <c r="B31" t="s">
        <v>323</v>
      </c>
      <c r="C31" t="s">
        <v>382</v>
      </c>
      <c r="D31">
        <v>93.7</v>
      </c>
      <c r="E31" t="s">
        <v>396</v>
      </c>
    </row>
    <row r="32" spans="1:5">
      <c r="A32" t="s">
        <v>322</v>
      </c>
      <c r="B32" t="s">
        <v>321</v>
      </c>
      <c r="C32" t="s">
        <v>335</v>
      </c>
      <c r="D32">
        <v>92.699996999999996</v>
      </c>
      <c r="E32" t="s">
        <v>396</v>
      </c>
    </row>
    <row r="33" spans="1:5">
      <c r="A33" t="s">
        <v>322</v>
      </c>
      <c r="B33" t="s">
        <v>321</v>
      </c>
      <c r="C33" t="s">
        <v>336</v>
      </c>
      <c r="D33">
        <v>92.300003000000004</v>
      </c>
      <c r="E33" t="s">
        <v>396</v>
      </c>
    </row>
    <row r="34" spans="1:5">
      <c r="A34" t="s">
        <v>322</v>
      </c>
      <c r="B34" t="s">
        <v>321</v>
      </c>
      <c r="C34" t="s">
        <v>337</v>
      </c>
      <c r="D34">
        <v>92.599997999999999</v>
      </c>
      <c r="E34" t="s">
        <v>396</v>
      </c>
    </row>
    <row r="35" spans="1:5">
      <c r="A35" t="s">
        <v>322</v>
      </c>
      <c r="B35" t="s">
        <v>321</v>
      </c>
      <c r="C35" t="s">
        <v>338</v>
      </c>
      <c r="D35">
        <v>91.900002000000001</v>
      </c>
      <c r="E35" t="s">
        <v>396</v>
      </c>
    </row>
    <row r="36" spans="1:5">
      <c r="A36" t="s">
        <v>322</v>
      </c>
      <c r="B36" t="s">
        <v>321</v>
      </c>
      <c r="C36" t="s">
        <v>382</v>
      </c>
      <c r="D36">
        <v>89.8</v>
      </c>
      <c r="E36" t="s">
        <v>396</v>
      </c>
    </row>
    <row r="37" spans="1:5">
      <c r="A37" t="s">
        <v>320</v>
      </c>
      <c r="B37" t="s">
        <v>319</v>
      </c>
      <c r="C37" t="s">
        <v>335</v>
      </c>
      <c r="D37">
        <v>93.300003000000004</v>
      </c>
      <c r="E37" t="s">
        <v>396</v>
      </c>
    </row>
    <row r="38" spans="1:5">
      <c r="A38" t="s">
        <v>320</v>
      </c>
      <c r="B38" t="s">
        <v>319</v>
      </c>
      <c r="C38" t="s">
        <v>336</v>
      </c>
      <c r="D38">
        <v>94.699996999999996</v>
      </c>
      <c r="E38" t="s">
        <v>396</v>
      </c>
    </row>
    <row r="39" spans="1:5">
      <c r="A39" t="s">
        <v>320</v>
      </c>
      <c r="B39" t="s">
        <v>319</v>
      </c>
      <c r="C39" t="s">
        <v>337</v>
      </c>
      <c r="D39">
        <v>92.800003000000004</v>
      </c>
      <c r="E39" t="s">
        <v>396</v>
      </c>
    </row>
    <row r="40" spans="1:5">
      <c r="A40" t="s">
        <v>320</v>
      </c>
      <c r="B40" t="s">
        <v>319</v>
      </c>
      <c r="C40" t="s">
        <v>338</v>
      </c>
      <c r="D40">
        <v>93</v>
      </c>
      <c r="E40" t="s">
        <v>396</v>
      </c>
    </row>
    <row r="41" spans="1:5">
      <c r="A41" t="s">
        <v>320</v>
      </c>
      <c r="B41" t="s">
        <v>319</v>
      </c>
      <c r="C41" t="s">
        <v>382</v>
      </c>
      <c r="D41">
        <v>92.9</v>
      </c>
      <c r="E41" t="s">
        <v>396</v>
      </c>
    </row>
    <row r="42" spans="1:5">
      <c r="A42" t="s">
        <v>318</v>
      </c>
      <c r="B42" t="s">
        <v>317</v>
      </c>
      <c r="C42" t="s">
        <v>335</v>
      </c>
      <c r="D42">
        <v>92.699996999999996</v>
      </c>
      <c r="E42" t="s">
        <v>396</v>
      </c>
    </row>
    <row r="43" spans="1:5">
      <c r="A43" t="s">
        <v>318</v>
      </c>
      <c r="B43" t="s">
        <v>317</v>
      </c>
      <c r="C43" t="s">
        <v>336</v>
      </c>
      <c r="D43">
        <v>93.599997999999999</v>
      </c>
      <c r="E43" t="s">
        <v>396</v>
      </c>
    </row>
    <row r="44" spans="1:5">
      <c r="A44" t="s">
        <v>318</v>
      </c>
      <c r="B44" t="s">
        <v>317</v>
      </c>
      <c r="C44" t="s">
        <v>337</v>
      </c>
      <c r="D44">
        <v>93.099997999999999</v>
      </c>
      <c r="E44" t="s">
        <v>396</v>
      </c>
    </row>
    <row r="45" spans="1:5">
      <c r="A45" t="s">
        <v>318</v>
      </c>
      <c r="B45" t="s">
        <v>317</v>
      </c>
      <c r="C45" t="s">
        <v>338</v>
      </c>
      <c r="D45">
        <v>93.199996999999996</v>
      </c>
      <c r="E45" t="s">
        <v>396</v>
      </c>
    </row>
    <row r="46" spans="1:5">
      <c r="A46" t="s">
        <v>318</v>
      </c>
      <c r="B46" t="s">
        <v>317</v>
      </c>
      <c r="C46" t="s">
        <v>382</v>
      </c>
      <c r="D46">
        <v>91.6</v>
      </c>
      <c r="E46" t="s">
        <v>396</v>
      </c>
    </row>
    <row r="47" spans="1:5">
      <c r="A47" t="s">
        <v>316</v>
      </c>
      <c r="B47" t="s">
        <v>315</v>
      </c>
      <c r="C47" t="s">
        <v>335</v>
      </c>
      <c r="D47">
        <v>93.699996999999996</v>
      </c>
      <c r="E47" t="s">
        <v>396</v>
      </c>
    </row>
    <row r="48" spans="1:5">
      <c r="A48" t="s">
        <v>316</v>
      </c>
      <c r="B48" t="s">
        <v>315</v>
      </c>
      <c r="C48" t="s">
        <v>336</v>
      </c>
      <c r="D48">
        <v>94.599997999999999</v>
      </c>
      <c r="E48" t="s">
        <v>396</v>
      </c>
    </row>
    <row r="49" spans="1:5">
      <c r="A49" t="s">
        <v>316</v>
      </c>
      <c r="B49" t="s">
        <v>315</v>
      </c>
      <c r="C49" t="s">
        <v>337</v>
      </c>
      <c r="D49">
        <v>92.900002000000001</v>
      </c>
      <c r="E49" t="s">
        <v>396</v>
      </c>
    </row>
    <row r="50" spans="1:5">
      <c r="A50" t="s">
        <v>316</v>
      </c>
      <c r="B50" t="s">
        <v>315</v>
      </c>
      <c r="C50" t="s">
        <v>338</v>
      </c>
      <c r="D50">
        <v>92.900002000000001</v>
      </c>
      <c r="E50" t="s">
        <v>396</v>
      </c>
    </row>
    <row r="51" spans="1:5">
      <c r="A51" t="s">
        <v>316</v>
      </c>
      <c r="B51" t="s">
        <v>315</v>
      </c>
      <c r="C51" t="s">
        <v>382</v>
      </c>
      <c r="D51">
        <v>89.8</v>
      </c>
      <c r="E51" t="s">
        <v>396</v>
      </c>
    </row>
    <row r="52" spans="1:5">
      <c r="A52" t="s">
        <v>314</v>
      </c>
      <c r="B52" t="s">
        <v>313</v>
      </c>
      <c r="C52" t="s">
        <v>335</v>
      </c>
      <c r="D52">
        <v>92.099997999999999</v>
      </c>
      <c r="E52" t="s">
        <v>396</v>
      </c>
    </row>
    <row r="53" spans="1:5">
      <c r="A53" t="s">
        <v>314</v>
      </c>
      <c r="B53" t="s">
        <v>313</v>
      </c>
      <c r="C53" t="s">
        <v>336</v>
      </c>
      <c r="D53">
        <v>91</v>
      </c>
      <c r="E53" t="s">
        <v>396</v>
      </c>
    </row>
    <row r="54" spans="1:5">
      <c r="A54" t="s">
        <v>314</v>
      </c>
      <c r="B54" t="s">
        <v>313</v>
      </c>
      <c r="C54" t="s">
        <v>337</v>
      </c>
      <c r="D54">
        <v>92.199996999999996</v>
      </c>
      <c r="E54" t="s">
        <v>396</v>
      </c>
    </row>
    <row r="55" spans="1:5">
      <c r="A55" t="s">
        <v>314</v>
      </c>
      <c r="B55" t="s">
        <v>313</v>
      </c>
      <c r="C55" t="s">
        <v>338</v>
      </c>
      <c r="D55">
        <v>93.800003000000004</v>
      </c>
      <c r="E55" t="s">
        <v>396</v>
      </c>
    </row>
    <row r="56" spans="1:5">
      <c r="A56" t="s">
        <v>314</v>
      </c>
      <c r="B56" t="s">
        <v>313</v>
      </c>
      <c r="C56" t="s">
        <v>382</v>
      </c>
      <c r="D56">
        <v>91.9</v>
      </c>
      <c r="E56" t="s">
        <v>396</v>
      </c>
    </row>
    <row r="57" spans="1:5">
      <c r="A57" t="s">
        <v>312</v>
      </c>
      <c r="B57" t="s">
        <v>311</v>
      </c>
      <c r="C57" t="s">
        <v>335</v>
      </c>
      <c r="D57">
        <v>94.5</v>
      </c>
      <c r="E57" t="s">
        <v>311</v>
      </c>
    </row>
    <row r="58" spans="1:5">
      <c r="A58" t="s">
        <v>312</v>
      </c>
      <c r="B58" t="s">
        <v>311</v>
      </c>
      <c r="C58" t="s">
        <v>336</v>
      </c>
      <c r="D58">
        <v>92.800003000000004</v>
      </c>
      <c r="E58" t="s">
        <v>311</v>
      </c>
    </row>
    <row r="59" spans="1:5">
      <c r="A59" t="s">
        <v>312</v>
      </c>
      <c r="B59" t="s">
        <v>311</v>
      </c>
      <c r="C59" t="s">
        <v>337</v>
      </c>
      <c r="D59">
        <v>93.199996999999996</v>
      </c>
      <c r="E59" t="s">
        <v>311</v>
      </c>
    </row>
    <row r="60" spans="1:5">
      <c r="A60" t="s">
        <v>312</v>
      </c>
      <c r="B60" t="s">
        <v>311</v>
      </c>
      <c r="C60" t="s">
        <v>338</v>
      </c>
      <c r="D60">
        <v>92.300003000000004</v>
      </c>
      <c r="E60" t="s">
        <v>311</v>
      </c>
    </row>
    <row r="61" spans="1:5">
      <c r="A61" t="s">
        <v>312</v>
      </c>
      <c r="B61" t="s">
        <v>311</v>
      </c>
      <c r="C61" t="s">
        <v>382</v>
      </c>
      <c r="D61">
        <v>88.8</v>
      </c>
      <c r="E61" t="s">
        <v>311</v>
      </c>
    </row>
    <row r="62" spans="1:5">
      <c r="A62" t="s">
        <v>310</v>
      </c>
      <c r="B62" t="s">
        <v>309</v>
      </c>
      <c r="C62" t="s">
        <v>335</v>
      </c>
      <c r="D62">
        <v>95.699996999999996</v>
      </c>
      <c r="E62" t="s">
        <v>396</v>
      </c>
    </row>
    <row r="63" spans="1:5">
      <c r="A63" t="s">
        <v>310</v>
      </c>
      <c r="B63" t="s">
        <v>309</v>
      </c>
      <c r="C63" t="s">
        <v>336</v>
      </c>
      <c r="D63">
        <v>95</v>
      </c>
      <c r="E63" t="s">
        <v>396</v>
      </c>
    </row>
    <row r="64" spans="1:5">
      <c r="A64" t="s">
        <v>310</v>
      </c>
      <c r="B64" t="s">
        <v>309</v>
      </c>
      <c r="C64" t="s">
        <v>337</v>
      </c>
      <c r="D64">
        <v>94.699996999999996</v>
      </c>
      <c r="E64" t="s">
        <v>396</v>
      </c>
    </row>
    <row r="65" spans="1:5">
      <c r="A65" t="s">
        <v>310</v>
      </c>
      <c r="B65" t="s">
        <v>309</v>
      </c>
      <c r="C65" t="s">
        <v>338</v>
      </c>
      <c r="D65">
        <v>94.599997999999999</v>
      </c>
      <c r="E65" t="s">
        <v>396</v>
      </c>
    </row>
    <row r="66" spans="1:5">
      <c r="A66" t="s">
        <v>310</v>
      </c>
      <c r="B66" t="s">
        <v>309</v>
      </c>
      <c r="C66" t="s">
        <v>382</v>
      </c>
      <c r="D66">
        <v>94.5</v>
      </c>
      <c r="E66" t="s">
        <v>396</v>
      </c>
    </row>
    <row r="67" spans="1:5">
      <c r="A67" t="s">
        <v>308</v>
      </c>
      <c r="B67" t="s">
        <v>307</v>
      </c>
      <c r="C67" t="s">
        <v>335</v>
      </c>
      <c r="D67">
        <v>94.099997999999999</v>
      </c>
      <c r="E67" t="s">
        <v>396</v>
      </c>
    </row>
    <row r="68" spans="1:5">
      <c r="A68" t="s">
        <v>308</v>
      </c>
      <c r="B68" t="s">
        <v>307</v>
      </c>
      <c r="C68" t="s">
        <v>336</v>
      </c>
      <c r="D68">
        <v>91.900002000000001</v>
      </c>
      <c r="E68" t="s">
        <v>396</v>
      </c>
    </row>
    <row r="69" spans="1:5">
      <c r="A69" t="s">
        <v>308</v>
      </c>
      <c r="B69" t="s">
        <v>307</v>
      </c>
      <c r="C69" t="s">
        <v>337</v>
      </c>
      <c r="D69">
        <v>92.800003000000004</v>
      </c>
      <c r="E69" t="s">
        <v>396</v>
      </c>
    </row>
    <row r="70" spans="1:5">
      <c r="A70" t="s">
        <v>308</v>
      </c>
      <c r="B70" t="s">
        <v>307</v>
      </c>
      <c r="C70" t="s">
        <v>338</v>
      </c>
      <c r="D70">
        <v>92.5</v>
      </c>
      <c r="E70" t="s">
        <v>396</v>
      </c>
    </row>
    <row r="71" spans="1:5">
      <c r="A71" t="s">
        <v>308</v>
      </c>
      <c r="B71" t="s">
        <v>307</v>
      </c>
      <c r="C71" t="s">
        <v>382</v>
      </c>
      <c r="D71">
        <v>92.3</v>
      </c>
      <c r="E71" t="s">
        <v>396</v>
      </c>
    </row>
    <row r="72" spans="1:5">
      <c r="A72" t="s">
        <v>306</v>
      </c>
      <c r="B72" t="s">
        <v>305</v>
      </c>
      <c r="C72" t="s">
        <v>335</v>
      </c>
      <c r="D72">
        <v>92.400002000000001</v>
      </c>
      <c r="E72" t="s">
        <v>397</v>
      </c>
    </row>
    <row r="73" spans="1:5">
      <c r="A73" t="s">
        <v>306</v>
      </c>
      <c r="B73" t="s">
        <v>305</v>
      </c>
      <c r="C73" t="s">
        <v>336</v>
      </c>
      <c r="D73">
        <v>93.699996999999996</v>
      </c>
      <c r="E73" t="s">
        <v>397</v>
      </c>
    </row>
    <row r="74" spans="1:5">
      <c r="A74" t="s">
        <v>306</v>
      </c>
      <c r="B74" t="s">
        <v>305</v>
      </c>
      <c r="C74" t="s">
        <v>337</v>
      </c>
      <c r="D74">
        <v>92.800003000000004</v>
      </c>
      <c r="E74" t="s">
        <v>397</v>
      </c>
    </row>
    <row r="75" spans="1:5">
      <c r="A75" t="s">
        <v>306</v>
      </c>
      <c r="B75" t="s">
        <v>305</v>
      </c>
      <c r="C75" t="s">
        <v>338</v>
      </c>
      <c r="D75">
        <v>93.400002000000001</v>
      </c>
      <c r="E75" t="s">
        <v>397</v>
      </c>
    </row>
    <row r="76" spans="1:5">
      <c r="A76" t="s">
        <v>306</v>
      </c>
      <c r="B76" t="s">
        <v>305</v>
      </c>
      <c r="C76" t="s">
        <v>382</v>
      </c>
      <c r="D76">
        <v>93.1</v>
      </c>
      <c r="E76" t="s">
        <v>397</v>
      </c>
    </row>
    <row r="77" spans="1:5">
      <c r="A77" t="s">
        <v>304</v>
      </c>
      <c r="B77" t="s">
        <v>303</v>
      </c>
      <c r="C77" t="s">
        <v>335</v>
      </c>
      <c r="D77">
        <v>94.599997999999999</v>
      </c>
      <c r="E77" t="s">
        <v>397</v>
      </c>
    </row>
    <row r="78" spans="1:5">
      <c r="A78" t="s">
        <v>304</v>
      </c>
      <c r="B78" t="s">
        <v>303</v>
      </c>
      <c r="C78" t="s">
        <v>336</v>
      </c>
      <c r="D78">
        <v>94.5</v>
      </c>
      <c r="E78" t="s">
        <v>397</v>
      </c>
    </row>
    <row r="79" spans="1:5">
      <c r="A79" t="s">
        <v>304</v>
      </c>
      <c r="B79" t="s">
        <v>303</v>
      </c>
      <c r="C79" t="s">
        <v>337</v>
      </c>
      <c r="D79">
        <v>93.900002000000001</v>
      </c>
      <c r="E79" t="s">
        <v>397</v>
      </c>
    </row>
    <row r="80" spans="1:5">
      <c r="A80" t="s">
        <v>304</v>
      </c>
      <c r="B80" t="s">
        <v>303</v>
      </c>
      <c r="C80" t="s">
        <v>338</v>
      </c>
      <c r="D80">
        <v>94.699996999999996</v>
      </c>
      <c r="E80" t="s">
        <v>397</v>
      </c>
    </row>
    <row r="81" spans="1:5">
      <c r="A81" t="s">
        <v>304</v>
      </c>
      <c r="B81" t="s">
        <v>303</v>
      </c>
      <c r="C81" t="s">
        <v>382</v>
      </c>
      <c r="D81">
        <v>93.3</v>
      </c>
      <c r="E81" t="s">
        <v>397</v>
      </c>
    </row>
    <row r="82" spans="1:5">
      <c r="A82" t="s">
        <v>302</v>
      </c>
      <c r="B82" t="s">
        <v>301</v>
      </c>
      <c r="C82" t="s">
        <v>335</v>
      </c>
      <c r="D82">
        <v>94</v>
      </c>
      <c r="E82" t="s">
        <v>396</v>
      </c>
    </row>
    <row r="83" spans="1:5">
      <c r="A83" t="s">
        <v>302</v>
      </c>
      <c r="B83" t="s">
        <v>301</v>
      </c>
      <c r="C83" t="s">
        <v>336</v>
      </c>
      <c r="D83">
        <v>93.199996999999996</v>
      </c>
      <c r="E83" t="s">
        <v>396</v>
      </c>
    </row>
    <row r="84" spans="1:5">
      <c r="A84" t="s">
        <v>302</v>
      </c>
      <c r="B84" t="s">
        <v>301</v>
      </c>
      <c r="C84" t="s">
        <v>337</v>
      </c>
      <c r="D84">
        <v>92.300003000000004</v>
      </c>
      <c r="E84" t="s">
        <v>396</v>
      </c>
    </row>
    <row r="85" spans="1:5">
      <c r="A85" t="s">
        <v>302</v>
      </c>
      <c r="B85" t="s">
        <v>301</v>
      </c>
      <c r="C85" t="s">
        <v>338</v>
      </c>
      <c r="D85">
        <v>92.900002000000001</v>
      </c>
      <c r="E85" t="s">
        <v>396</v>
      </c>
    </row>
    <row r="86" spans="1:5">
      <c r="A86" t="s">
        <v>302</v>
      </c>
      <c r="B86" t="s">
        <v>301</v>
      </c>
      <c r="C86" t="s">
        <v>382</v>
      </c>
      <c r="D86">
        <v>89.5</v>
      </c>
      <c r="E86" t="s">
        <v>396</v>
      </c>
    </row>
    <row r="87" spans="1:5">
      <c r="A87" t="s">
        <v>300</v>
      </c>
      <c r="B87" t="s">
        <v>299</v>
      </c>
      <c r="C87" t="s">
        <v>335</v>
      </c>
      <c r="D87">
        <v>91.800003000000004</v>
      </c>
      <c r="E87" t="s">
        <v>396</v>
      </c>
    </row>
    <row r="88" spans="1:5">
      <c r="A88" t="s">
        <v>300</v>
      </c>
      <c r="B88" t="s">
        <v>299</v>
      </c>
      <c r="C88" t="s">
        <v>336</v>
      </c>
      <c r="D88">
        <v>91.400002000000001</v>
      </c>
      <c r="E88" t="s">
        <v>396</v>
      </c>
    </row>
    <row r="89" spans="1:5">
      <c r="A89" t="s">
        <v>300</v>
      </c>
      <c r="B89" t="s">
        <v>299</v>
      </c>
      <c r="C89" t="s">
        <v>337</v>
      </c>
      <c r="D89">
        <v>91.599997999999999</v>
      </c>
      <c r="E89" t="s">
        <v>396</v>
      </c>
    </row>
    <row r="90" spans="1:5">
      <c r="A90" t="s">
        <v>300</v>
      </c>
      <c r="B90" t="s">
        <v>299</v>
      </c>
      <c r="C90" t="s">
        <v>338</v>
      </c>
      <c r="D90">
        <v>91.900002000000001</v>
      </c>
      <c r="E90" t="s">
        <v>396</v>
      </c>
    </row>
    <row r="91" spans="1:5">
      <c r="A91" t="s">
        <v>300</v>
      </c>
      <c r="B91" t="s">
        <v>299</v>
      </c>
      <c r="C91" t="s">
        <v>382</v>
      </c>
      <c r="D91">
        <v>90.6</v>
      </c>
      <c r="E91" t="s">
        <v>396</v>
      </c>
    </row>
    <row r="92" spans="1:5">
      <c r="A92" t="s">
        <v>298</v>
      </c>
      <c r="B92" t="s">
        <v>297</v>
      </c>
      <c r="C92" t="s">
        <v>335</v>
      </c>
      <c r="D92">
        <v>93.599997999999999</v>
      </c>
      <c r="E92" t="s">
        <v>396</v>
      </c>
    </row>
    <row r="93" spans="1:5">
      <c r="A93" t="s">
        <v>298</v>
      </c>
      <c r="B93" t="s">
        <v>297</v>
      </c>
      <c r="C93" t="s">
        <v>336</v>
      </c>
      <c r="D93">
        <v>93.5</v>
      </c>
      <c r="E93" t="s">
        <v>396</v>
      </c>
    </row>
    <row r="94" spans="1:5">
      <c r="A94" t="s">
        <v>298</v>
      </c>
      <c r="B94" t="s">
        <v>297</v>
      </c>
      <c r="C94" t="s">
        <v>337</v>
      </c>
      <c r="D94">
        <v>92.300003000000004</v>
      </c>
      <c r="E94" t="s">
        <v>396</v>
      </c>
    </row>
    <row r="95" spans="1:5">
      <c r="A95" t="s">
        <v>298</v>
      </c>
      <c r="B95" t="s">
        <v>297</v>
      </c>
      <c r="C95" t="s">
        <v>338</v>
      </c>
      <c r="D95">
        <v>91.599997999999999</v>
      </c>
      <c r="E95" t="s">
        <v>396</v>
      </c>
    </row>
    <row r="96" spans="1:5">
      <c r="A96" t="s">
        <v>298</v>
      </c>
      <c r="B96" t="s">
        <v>297</v>
      </c>
      <c r="C96" t="s">
        <v>382</v>
      </c>
      <c r="D96">
        <v>91.1</v>
      </c>
      <c r="E96" t="s">
        <v>396</v>
      </c>
    </row>
    <row r="97" spans="1:5">
      <c r="A97" t="s">
        <v>296</v>
      </c>
      <c r="B97" t="s">
        <v>295</v>
      </c>
      <c r="C97" t="s">
        <v>335</v>
      </c>
      <c r="D97">
        <v>94.199996999999996</v>
      </c>
      <c r="E97" t="s">
        <v>396</v>
      </c>
    </row>
    <row r="98" spans="1:5">
      <c r="A98" t="s">
        <v>296</v>
      </c>
      <c r="B98" t="s">
        <v>295</v>
      </c>
      <c r="C98" t="s">
        <v>336</v>
      </c>
      <c r="D98">
        <v>93.099997999999999</v>
      </c>
      <c r="E98" t="s">
        <v>396</v>
      </c>
    </row>
    <row r="99" spans="1:5">
      <c r="A99" t="s">
        <v>296</v>
      </c>
      <c r="B99" t="s">
        <v>295</v>
      </c>
      <c r="C99" t="s">
        <v>337</v>
      </c>
      <c r="D99">
        <v>93.900002000000001</v>
      </c>
      <c r="E99" t="s">
        <v>396</v>
      </c>
    </row>
    <row r="100" spans="1:5">
      <c r="A100" t="s">
        <v>296</v>
      </c>
      <c r="B100" t="s">
        <v>295</v>
      </c>
      <c r="C100" t="s">
        <v>338</v>
      </c>
      <c r="D100">
        <v>94.400002000000001</v>
      </c>
      <c r="E100" t="s">
        <v>396</v>
      </c>
    </row>
    <row r="101" spans="1:5">
      <c r="A101" t="s">
        <v>296</v>
      </c>
      <c r="B101" t="s">
        <v>295</v>
      </c>
      <c r="C101" t="s">
        <v>382</v>
      </c>
      <c r="D101">
        <v>90.8</v>
      </c>
      <c r="E101" t="s">
        <v>396</v>
      </c>
    </row>
    <row r="102" spans="1:5">
      <c r="A102" t="s">
        <v>294</v>
      </c>
      <c r="B102" t="s">
        <v>293</v>
      </c>
      <c r="C102" t="s">
        <v>335</v>
      </c>
      <c r="D102">
        <v>92.699996999999996</v>
      </c>
      <c r="E102" t="s">
        <v>396</v>
      </c>
    </row>
    <row r="103" spans="1:5">
      <c r="A103" t="s">
        <v>294</v>
      </c>
      <c r="B103" t="s">
        <v>293</v>
      </c>
      <c r="C103" t="s">
        <v>336</v>
      </c>
      <c r="D103">
        <v>94.300003000000004</v>
      </c>
      <c r="E103" t="s">
        <v>396</v>
      </c>
    </row>
    <row r="104" spans="1:5">
      <c r="A104" t="s">
        <v>294</v>
      </c>
      <c r="B104" t="s">
        <v>293</v>
      </c>
      <c r="C104" t="s">
        <v>337</v>
      </c>
      <c r="D104">
        <v>92.5</v>
      </c>
      <c r="E104" t="s">
        <v>396</v>
      </c>
    </row>
    <row r="105" spans="1:5">
      <c r="A105" t="s">
        <v>294</v>
      </c>
      <c r="B105" t="s">
        <v>293</v>
      </c>
      <c r="C105" t="s">
        <v>338</v>
      </c>
      <c r="D105">
        <v>93.300003000000004</v>
      </c>
      <c r="E105" t="s">
        <v>396</v>
      </c>
    </row>
    <row r="106" spans="1:5">
      <c r="A106" t="s">
        <v>294</v>
      </c>
      <c r="B106" t="s">
        <v>293</v>
      </c>
      <c r="C106" t="s">
        <v>382</v>
      </c>
      <c r="D106">
        <v>91.6</v>
      </c>
      <c r="E106" t="s">
        <v>396</v>
      </c>
    </row>
    <row r="107" spans="1:5">
      <c r="A107" t="s">
        <v>292</v>
      </c>
      <c r="B107" t="s">
        <v>291</v>
      </c>
      <c r="C107" t="s">
        <v>335</v>
      </c>
      <c r="D107">
        <v>92.099997999999999</v>
      </c>
      <c r="E107" t="s">
        <v>396</v>
      </c>
    </row>
    <row r="108" spans="1:5">
      <c r="A108" t="s">
        <v>292</v>
      </c>
      <c r="B108" t="s">
        <v>291</v>
      </c>
      <c r="C108" t="s">
        <v>336</v>
      </c>
      <c r="D108">
        <v>92.400002000000001</v>
      </c>
      <c r="E108" t="s">
        <v>396</v>
      </c>
    </row>
    <row r="109" spans="1:5">
      <c r="A109" t="s">
        <v>292</v>
      </c>
      <c r="B109" t="s">
        <v>291</v>
      </c>
      <c r="C109" t="s">
        <v>337</v>
      </c>
      <c r="D109">
        <v>93.900002000000001</v>
      </c>
      <c r="E109" t="s">
        <v>396</v>
      </c>
    </row>
    <row r="110" spans="1:5">
      <c r="A110" t="s">
        <v>292</v>
      </c>
      <c r="B110" t="s">
        <v>291</v>
      </c>
      <c r="C110" t="s">
        <v>338</v>
      </c>
      <c r="D110">
        <v>93.599997999999999</v>
      </c>
      <c r="E110" t="s">
        <v>396</v>
      </c>
    </row>
    <row r="111" spans="1:5">
      <c r="A111" t="s">
        <v>292</v>
      </c>
      <c r="B111" t="s">
        <v>291</v>
      </c>
      <c r="C111" t="s">
        <v>382</v>
      </c>
      <c r="D111">
        <v>92</v>
      </c>
      <c r="E111" t="s">
        <v>396</v>
      </c>
    </row>
    <row r="112" spans="1:5">
      <c r="A112" t="s">
        <v>290</v>
      </c>
      <c r="B112" t="s">
        <v>289</v>
      </c>
      <c r="C112" t="s">
        <v>335</v>
      </c>
      <c r="D112">
        <v>94</v>
      </c>
      <c r="E112" t="s">
        <v>396</v>
      </c>
    </row>
    <row r="113" spans="1:5">
      <c r="A113" t="s">
        <v>290</v>
      </c>
      <c r="B113" t="s">
        <v>289</v>
      </c>
      <c r="C113" t="s">
        <v>336</v>
      </c>
      <c r="D113">
        <v>93.800003000000004</v>
      </c>
      <c r="E113" t="s">
        <v>396</v>
      </c>
    </row>
    <row r="114" spans="1:5">
      <c r="A114" t="s">
        <v>290</v>
      </c>
      <c r="B114" t="s">
        <v>289</v>
      </c>
      <c r="C114" t="s">
        <v>337</v>
      </c>
      <c r="D114">
        <v>94.099997999999999</v>
      </c>
      <c r="E114" t="s">
        <v>396</v>
      </c>
    </row>
    <row r="115" spans="1:5">
      <c r="A115" t="s">
        <v>290</v>
      </c>
      <c r="B115" t="s">
        <v>289</v>
      </c>
      <c r="C115" t="s">
        <v>338</v>
      </c>
      <c r="D115">
        <v>93.199996999999996</v>
      </c>
      <c r="E115" t="s">
        <v>396</v>
      </c>
    </row>
    <row r="116" spans="1:5">
      <c r="A116" t="s">
        <v>290</v>
      </c>
      <c r="B116" t="s">
        <v>289</v>
      </c>
      <c r="C116" t="s">
        <v>382</v>
      </c>
      <c r="D116">
        <v>90.3</v>
      </c>
      <c r="E116" t="s">
        <v>396</v>
      </c>
    </row>
    <row r="117" spans="1:5">
      <c r="A117" t="s">
        <v>288</v>
      </c>
      <c r="B117" t="s">
        <v>287</v>
      </c>
      <c r="C117" t="s">
        <v>335</v>
      </c>
      <c r="D117">
        <v>94.599997999999999</v>
      </c>
      <c r="E117" t="s">
        <v>395</v>
      </c>
    </row>
    <row r="118" spans="1:5">
      <c r="A118" t="s">
        <v>288</v>
      </c>
      <c r="B118" t="s">
        <v>287</v>
      </c>
      <c r="C118" t="s">
        <v>336</v>
      </c>
      <c r="D118">
        <v>93.599997999999999</v>
      </c>
      <c r="E118" t="s">
        <v>395</v>
      </c>
    </row>
    <row r="119" spans="1:5">
      <c r="A119" t="s">
        <v>288</v>
      </c>
      <c r="B119" t="s">
        <v>287</v>
      </c>
      <c r="C119" t="s">
        <v>337</v>
      </c>
      <c r="D119">
        <v>91.400002000000001</v>
      </c>
      <c r="E119" t="s">
        <v>395</v>
      </c>
    </row>
    <row r="120" spans="1:5">
      <c r="A120" t="s">
        <v>288</v>
      </c>
      <c r="B120" t="s">
        <v>287</v>
      </c>
      <c r="C120" t="s">
        <v>338</v>
      </c>
      <c r="D120">
        <v>92.599997999999999</v>
      </c>
      <c r="E120" t="s">
        <v>395</v>
      </c>
    </row>
    <row r="121" spans="1:5">
      <c r="A121" t="s">
        <v>288</v>
      </c>
      <c r="B121" t="s">
        <v>287</v>
      </c>
      <c r="C121" t="s">
        <v>382</v>
      </c>
      <c r="D121">
        <v>91.9</v>
      </c>
      <c r="E121" t="s">
        <v>395</v>
      </c>
    </row>
    <row r="122" spans="1:5">
      <c r="A122" t="s">
        <v>286</v>
      </c>
      <c r="B122" t="s">
        <v>285</v>
      </c>
      <c r="C122" t="s">
        <v>335</v>
      </c>
      <c r="D122">
        <v>93.300003000000004</v>
      </c>
      <c r="E122" t="s">
        <v>396</v>
      </c>
    </row>
    <row r="123" spans="1:5">
      <c r="A123" t="s">
        <v>286</v>
      </c>
      <c r="B123" t="s">
        <v>285</v>
      </c>
      <c r="C123" t="s">
        <v>336</v>
      </c>
      <c r="D123">
        <v>93.199996999999996</v>
      </c>
      <c r="E123" t="s">
        <v>396</v>
      </c>
    </row>
    <row r="124" spans="1:5">
      <c r="A124" t="s">
        <v>286</v>
      </c>
      <c r="B124" t="s">
        <v>285</v>
      </c>
      <c r="C124" t="s">
        <v>337</v>
      </c>
      <c r="D124">
        <v>91.900002000000001</v>
      </c>
      <c r="E124" t="s">
        <v>396</v>
      </c>
    </row>
    <row r="125" spans="1:5">
      <c r="A125" t="s">
        <v>286</v>
      </c>
      <c r="B125" t="s">
        <v>285</v>
      </c>
      <c r="C125" t="s">
        <v>338</v>
      </c>
      <c r="D125">
        <v>91.300003000000004</v>
      </c>
      <c r="E125" t="s">
        <v>396</v>
      </c>
    </row>
    <row r="126" spans="1:5">
      <c r="A126" t="s">
        <v>286</v>
      </c>
      <c r="B126" t="s">
        <v>285</v>
      </c>
      <c r="C126" t="s">
        <v>382</v>
      </c>
      <c r="D126">
        <v>92.3</v>
      </c>
      <c r="E126" t="s">
        <v>396</v>
      </c>
    </row>
    <row r="127" spans="1:5">
      <c r="A127" t="s">
        <v>284</v>
      </c>
      <c r="B127" t="s">
        <v>283</v>
      </c>
      <c r="C127" t="s">
        <v>335</v>
      </c>
      <c r="D127">
        <v>93.5</v>
      </c>
      <c r="E127" t="s">
        <v>395</v>
      </c>
    </row>
    <row r="128" spans="1:5">
      <c r="A128" t="s">
        <v>284</v>
      </c>
      <c r="B128" t="s">
        <v>283</v>
      </c>
      <c r="C128" t="s">
        <v>336</v>
      </c>
      <c r="D128">
        <v>93.900002000000001</v>
      </c>
      <c r="E128" t="s">
        <v>395</v>
      </c>
    </row>
    <row r="129" spans="1:5">
      <c r="A129" t="s">
        <v>284</v>
      </c>
      <c r="B129" t="s">
        <v>283</v>
      </c>
      <c r="C129" t="s">
        <v>337</v>
      </c>
      <c r="D129">
        <v>92.300003000000004</v>
      </c>
      <c r="E129" t="s">
        <v>395</v>
      </c>
    </row>
    <row r="130" spans="1:5">
      <c r="A130" t="s">
        <v>284</v>
      </c>
      <c r="B130" t="s">
        <v>283</v>
      </c>
      <c r="C130" t="s">
        <v>338</v>
      </c>
      <c r="D130">
        <v>93.900002000000001</v>
      </c>
      <c r="E130" t="s">
        <v>395</v>
      </c>
    </row>
    <row r="131" spans="1:5">
      <c r="A131" t="s">
        <v>284</v>
      </c>
      <c r="B131" t="s">
        <v>283</v>
      </c>
      <c r="C131" t="s">
        <v>382</v>
      </c>
      <c r="D131">
        <v>91.9</v>
      </c>
      <c r="E131" t="s">
        <v>395</v>
      </c>
    </row>
    <row r="132" spans="1:5">
      <c r="A132" t="s">
        <v>282</v>
      </c>
      <c r="B132" t="s">
        <v>281</v>
      </c>
      <c r="C132" t="s">
        <v>335</v>
      </c>
      <c r="D132">
        <v>93.199996999999996</v>
      </c>
      <c r="E132" t="s">
        <v>396</v>
      </c>
    </row>
    <row r="133" spans="1:5">
      <c r="A133" t="s">
        <v>282</v>
      </c>
      <c r="B133" t="s">
        <v>281</v>
      </c>
      <c r="C133" t="s">
        <v>336</v>
      </c>
      <c r="D133">
        <v>91.599997999999999</v>
      </c>
      <c r="E133" t="s">
        <v>396</v>
      </c>
    </row>
    <row r="134" spans="1:5">
      <c r="A134" t="s">
        <v>282</v>
      </c>
      <c r="B134" t="s">
        <v>281</v>
      </c>
      <c r="C134" t="s">
        <v>337</v>
      </c>
      <c r="D134">
        <v>91.599997999999999</v>
      </c>
      <c r="E134" t="s">
        <v>396</v>
      </c>
    </row>
    <row r="135" spans="1:5">
      <c r="A135" t="s">
        <v>282</v>
      </c>
      <c r="B135" t="s">
        <v>281</v>
      </c>
      <c r="C135" t="s">
        <v>338</v>
      </c>
      <c r="D135">
        <v>93.099997999999999</v>
      </c>
      <c r="E135" t="s">
        <v>396</v>
      </c>
    </row>
    <row r="136" spans="1:5">
      <c r="A136" t="s">
        <v>282</v>
      </c>
      <c r="B136" t="s">
        <v>281</v>
      </c>
      <c r="C136" t="s">
        <v>382</v>
      </c>
      <c r="D136">
        <v>91.8</v>
      </c>
      <c r="E136" t="s">
        <v>396</v>
      </c>
    </row>
    <row r="137" spans="1:5">
      <c r="A137" t="s">
        <v>280</v>
      </c>
      <c r="B137" t="s">
        <v>279</v>
      </c>
      <c r="C137" t="s">
        <v>335</v>
      </c>
      <c r="D137">
        <v>93.5</v>
      </c>
      <c r="E137" t="s">
        <v>396</v>
      </c>
    </row>
    <row r="138" spans="1:5">
      <c r="A138" t="s">
        <v>280</v>
      </c>
      <c r="B138" t="s">
        <v>279</v>
      </c>
      <c r="C138" t="s">
        <v>336</v>
      </c>
      <c r="D138">
        <v>92</v>
      </c>
      <c r="E138" t="s">
        <v>396</v>
      </c>
    </row>
    <row r="139" spans="1:5">
      <c r="A139" t="s">
        <v>280</v>
      </c>
      <c r="B139" t="s">
        <v>279</v>
      </c>
      <c r="C139" t="s">
        <v>337</v>
      </c>
      <c r="D139">
        <v>91.5</v>
      </c>
      <c r="E139" t="s">
        <v>396</v>
      </c>
    </row>
    <row r="140" spans="1:5">
      <c r="A140" t="s">
        <v>280</v>
      </c>
      <c r="B140" t="s">
        <v>279</v>
      </c>
      <c r="C140" t="s">
        <v>338</v>
      </c>
      <c r="D140">
        <v>92</v>
      </c>
      <c r="E140" t="s">
        <v>396</v>
      </c>
    </row>
    <row r="141" spans="1:5">
      <c r="A141" t="s">
        <v>280</v>
      </c>
      <c r="B141" t="s">
        <v>279</v>
      </c>
      <c r="C141" t="s">
        <v>382</v>
      </c>
      <c r="D141">
        <v>93.2</v>
      </c>
      <c r="E141" t="s">
        <v>396</v>
      </c>
    </row>
    <row r="142" spans="1:5">
      <c r="A142" t="s">
        <v>278</v>
      </c>
      <c r="B142" t="s">
        <v>277</v>
      </c>
      <c r="C142" t="s">
        <v>335</v>
      </c>
      <c r="D142">
        <v>93.199996999999996</v>
      </c>
      <c r="E142" t="s">
        <v>396</v>
      </c>
    </row>
    <row r="143" spans="1:5">
      <c r="A143" t="s">
        <v>278</v>
      </c>
      <c r="B143" t="s">
        <v>277</v>
      </c>
      <c r="C143" t="s">
        <v>336</v>
      </c>
      <c r="D143">
        <v>91.5</v>
      </c>
      <c r="E143" t="s">
        <v>396</v>
      </c>
    </row>
    <row r="144" spans="1:5">
      <c r="A144" t="s">
        <v>278</v>
      </c>
      <c r="B144" t="s">
        <v>277</v>
      </c>
      <c r="C144" t="s">
        <v>337</v>
      </c>
      <c r="D144">
        <v>92.400002000000001</v>
      </c>
      <c r="E144" t="s">
        <v>396</v>
      </c>
    </row>
    <row r="145" spans="1:5">
      <c r="A145" t="s">
        <v>278</v>
      </c>
      <c r="B145" t="s">
        <v>277</v>
      </c>
      <c r="C145" t="s">
        <v>338</v>
      </c>
      <c r="D145">
        <v>94</v>
      </c>
      <c r="E145" t="s">
        <v>396</v>
      </c>
    </row>
    <row r="146" spans="1:5">
      <c r="A146" t="s">
        <v>278</v>
      </c>
      <c r="B146" t="s">
        <v>277</v>
      </c>
      <c r="C146" t="s">
        <v>382</v>
      </c>
      <c r="D146">
        <v>90.4</v>
      </c>
      <c r="E146" t="s">
        <v>396</v>
      </c>
    </row>
    <row r="147" spans="1:5">
      <c r="A147" t="s">
        <v>276</v>
      </c>
      <c r="B147" t="s">
        <v>275</v>
      </c>
      <c r="C147" t="s">
        <v>335</v>
      </c>
      <c r="D147">
        <v>93.699996999999996</v>
      </c>
      <c r="E147" t="s">
        <v>396</v>
      </c>
    </row>
    <row r="148" spans="1:5">
      <c r="A148" t="s">
        <v>276</v>
      </c>
      <c r="B148" t="s">
        <v>275</v>
      </c>
      <c r="C148" t="s">
        <v>336</v>
      </c>
      <c r="D148">
        <v>94.599997999999999</v>
      </c>
      <c r="E148" t="s">
        <v>396</v>
      </c>
    </row>
    <row r="149" spans="1:5">
      <c r="A149" t="s">
        <v>276</v>
      </c>
      <c r="B149" t="s">
        <v>275</v>
      </c>
      <c r="C149" t="s">
        <v>337</v>
      </c>
      <c r="D149">
        <v>94.5</v>
      </c>
      <c r="E149" t="s">
        <v>396</v>
      </c>
    </row>
    <row r="150" spans="1:5">
      <c r="A150" t="s">
        <v>276</v>
      </c>
      <c r="B150" t="s">
        <v>275</v>
      </c>
      <c r="C150" t="s">
        <v>338</v>
      </c>
      <c r="D150">
        <v>94.099997999999999</v>
      </c>
      <c r="E150" t="s">
        <v>396</v>
      </c>
    </row>
    <row r="151" spans="1:5">
      <c r="A151" t="s">
        <v>276</v>
      </c>
      <c r="B151" t="s">
        <v>275</v>
      </c>
      <c r="C151" t="s">
        <v>382</v>
      </c>
      <c r="D151">
        <v>92.1</v>
      </c>
      <c r="E151" t="s">
        <v>396</v>
      </c>
    </row>
    <row r="152" spans="1:5">
      <c r="A152" t="s">
        <v>274</v>
      </c>
      <c r="B152" t="s">
        <v>273</v>
      </c>
      <c r="C152" t="s">
        <v>335</v>
      </c>
      <c r="D152">
        <v>94</v>
      </c>
      <c r="E152" t="s">
        <v>396</v>
      </c>
    </row>
    <row r="153" spans="1:5">
      <c r="A153" t="s">
        <v>274</v>
      </c>
      <c r="B153" t="s">
        <v>273</v>
      </c>
      <c r="C153" t="s">
        <v>336</v>
      </c>
      <c r="D153">
        <v>93.900002000000001</v>
      </c>
      <c r="E153" t="s">
        <v>396</v>
      </c>
    </row>
    <row r="154" spans="1:5">
      <c r="A154" t="s">
        <v>274</v>
      </c>
      <c r="B154" t="s">
        <v>273</v>
      </c>
      <c r="C154" t="s">
        <v>337</v>
      </c>
      <c r="D154">
        <v>93.699996999999996</v>
      </c>
      <c r="E154" t="s">
        <v>396</v>
      </c>
    </row>
    <row r="155" spans="1:5">
      <c r="A155" t="s">
        <v>274</v>
      </c>
      <c r="B155" t="s">
        <v>273</v>
      </c>
      <c r="C155" t="s">
        <v>338</v>
      </c>
      <c r="D155">
        <v>93.599997999999999</v>
      </c>
      <c r="E155" t="s">
        <v>396</v>
      </c>
    </row>
    <row r="156" spans="1:5">
      <c r="A156" t="s">
        <v>274</v>
      </c>
      <c r="B156" t="s">
        <v>273</v>
      </c>
      <c r="C156" t="s">
        <v>382</v>
      </c>
      <c r="D156">
        <v>92.3</v>
      </c>
      <c r="E156" t="s">
        <v>396</v>
      </c>
    </row>
    <row r="157" spans="1:5">
      <c r="A157" t="s">
        <v>272</v>
      </c>
      <c r="B157" t="s">
        <v>271</v>
      </c>
      <c r="C157" t="s">
        <v>335</v>
      </c>
      <c r="D157">
        <v>92.900002000000001</v>
      </c>
      <c r="E157" t="s">
        <v>396</v>
      </c>
    </row>
    <row r="158" spans="1:5">
      <c r="A158" t="s">
        <v>272</v>
      </c>
      <c r="B158" t="s">
        <v>271</v>
      </c>
      <c r="C158" t="s">
        <v>336</v>
      </c>
      <c r="D158">
        <v>92.599997999999999</v>
      </c>
      <c r="E158" t="s">
        <v>396</v>
      </c>
    </row>
    <row r="159" spans="1:5">
      <c r="A159" t="s">
        <v>272</v>
      </c>
      <c r="B159" t="s">
        <v>271</v>
      </c>
      <c r="C159" t="s">
        <v>337</v>
      </c>
      <c r="D159">
        <v>92.099997999999999</v>
      </c>
      <c r="E159" t="s">
        <v>396</v>
      </c>
    </row>
    <row r="160" spans="1:5">
      <c r="A160" t="s">
        <v>272</v>
      </c>
      <c r="B160" t="s">
        <v>271</v>
      </c>
      <c r="C160" t="s">
        <v>338</v>
      </c>
      <c r="D160">
        <v>91.599997999999999</v>
      </c>
      <c r="E160" t="s">
        <v>396</v>
      </c>
    </row>
    <row r="161" spans="1:5">
      <c r="A161" t="s">
        <v>272</v>
      </c>
      <c r="B161" t="s">
        <v>271</v>
      </c>
      <c r="C161" t="s">
        <v>382</v>
      </c>
      <c r="D161">
        <v>91.1</v>
      </c>
      <c r="E161" t="s">
        <v>396</v>
      </c>
    </row>
    <row r="162" spans="1:5">
      <c r="A162" t="s">
        <v>270</v>
      </c>
      <c r="B162" t="s">
        <v>269</v>
      </c>
      <c r="C162" t="s">
        <v>335</v>
      </c>
      <c r="D162">
        <v>93.699996999999996</v>
      </c>
      <c r="E162" t="s">
        <v>396</v>
      </c>
    </row>
    <row r="163" spans="1:5">
      <c r="A163" t="s">
        <v>270</v>
      </c>
      <c r="B163" t="s">
        <v>269</v>
      </c>
      <c r="C163" t="s">
        <v>336</v>
      </c>
      <c r="D163">
        <v>93.300003000000004</v>
      </c>
      <c r="E163" t="s">
        <v>396</v>
      </c>
    </row>
    <row r="164" spans="1:5">
      <c r="A164" t="s">
        <v>270</v>
      </c>
      <c r="B164" t="s">
        <v>269</v>
      </c>
      <c r="C164" t="s">
        <v>337</v>
      </c>
      <c r="D164">
        <v>93.199996999999996</v>
      </c>
      <c r="E164" t="s">
        <v>396</v>
      </c>
    </row>
    <row r="165" spans="1:5">
      <c r="A165" t="s">
        <v>270</v>
      </c>
      <c r="B165" t="s">
        <v>269</v>
      </c>
      <c r="C165" t="s">
        <v>338</v>
      </c>
      <c r="D165">
        <v>93.699996999999996</v>
      </c>
      <c r="E165" t="s">
        <v>396</v>
      </c>
    </row>
    <row r="166" spans="1:5">
      <c r="A166" t="s">
        <v>270</v>
      </c>
      <c r="B166" t="s">
        <v>269</v>
      </c>
      <c r="C166" t="s">
        <v>382</v>
      </c>
      <c r="D166">
        <v>93.8</v>
      </c>
      <c r="E166" t="s">
        <v>396</v>
      </c>
    </row>
    <row r="167" spans="1:5">
      <c r="A167" t="s">
        <v>268</v>
      </c>
      <c r="B167" t="s">
        <v>267</v>
      </c>
      <c r="C167" t="s">
        <v>335</v>
      </c>
      <c r="D167">
        <v>93.800003000000004</v>
      </c>
      <c r="E167" t="s">
        <v>395</v>
      </c>
    </row>
    <row r="168" spans="1:5">
      <c r="A168" t="s">
        <v>268</v>
      </c>
      <c r="B168" t="s">
        <v>267</v>
      </c>
      <c r="C168" t="s">
        <v>336</v>
      </c>
      <c r="D168">
        <v>94.5</v>
      </c>
      <c r="E168" t="s">
        <v>395</v>
      </c>
    </row>
    <row r="169" spans="1:5">
      <c r="A169" t="s">
        <v>268</v>
      </c>
      <c r="B169" t="s">
        <v>267</v>
      </c>
      <c r="C169" t="s">
        <v>337</v>
      </c>
      <c r="D169">
        <v>93.699996999999996</v>
      </c>
      <c r="E169" t="s">
        <v>395</v>
      </c>
    </row>
    <row r="170" spans="1:5">
      <c r="A170" t="s">
        <v>268</v>
      </c>
      <c r="B170" t="s">
        <v>267</v>
      </c>
      <c r="C170" t="s">
        <v>338</v>
      </c>
      <c r="D170">
        <v>94</v>
      </c>
      <c r="E170" t="s">
        <v>395</v>
      </c>
    </row>
    <row r="171" spans="1:5">
      <c r="A171" t="s">
        <v>268</v>
      </c>
      <c r="B171" t="s">
        <v>267</v>
      </c>
      <c r="C171" t="s">
        <v>382</v>
      </c>
      <c r="D171">
        <v>91.9</v>
      </c>
      <c r="E171" t="s">
        <v>395</v>
      </c>
    </row>
    <row r="172" spans="1:5">
      <c r="A172" t="s">
        <v>266</v>
      </c>
      <c r="B172" t="s">
        <v>265</v>
      </c>
      <c r="C172" t="s">
        <v>335</v>
      </c>
      <c r="D172">
        <v>92.699996999999996</v>
      </c>
      <c r="E172" t="s">
        <v>396</v>
      </c>
    </row>
    <row r="173" spans="1:5">
      <c r="A173" t="s">
        <v>266</v>
      </c>
      <c r="B173" t="s">
        <v>265</v>
      </c>
      <c r="C173" t="s">
        <v>336</v>
      </c>
      <c r="D173">
        <v>93.699996999999996</v>
      </c>
      <c r="E173" t="s">
        <v>396</v>
      </c>
    </row>
    <row r="174" spans="1:5">
      <c r="A174" t="s">
        <v>266</v>
      </c>
      <c r="B174" t="s">
        <v>265</v>
      </c>
      <c r="C174" t="s">
        <v>337</v>
      </c>
      <c r="D174">
        <v>92.400002000000001</v>
      </c>
      <c r="E174" t="s">
        <v>396</v>
      </c>
    </row>
    <row r="175" spans="1:5">
      <c r="A175" t="s">
        <v>266</v>
      </c>
      <c r="B175" t="s">
        <v>265</v>
      </c>
      <c r="C175" t="s">
        <v>338</v>
      </c>
      <c r="D175">
        <v>91.400002000000001</v>
      </c>
      <c r="E175" t="s">
        <v>396</v>
      </c>
    </row>
    <row r="176" spans="1:5">
      <c r="A176" t="s">
        <v>266</v>
      </c>
      <c r="B176" t="s">
        <v>265</v>
      </c>
      <c r="C176" t="s">
        <v>382</v>
      </c>
      <c r="D176">
        <v>90.7</v>
      </c>
      <c r="E176" t="s">
        <v>396</v>
      </c>
    </row>
    <row r="177" spans="1:5">
      <c r="A177" t="s">
        <v>264</v>
      </c>
      <c r="B177" t="s">
        <v>263</v>
      </c>
      <c r="C177" t="s">
        <v>335</v>
      </c>
      <c r="D177">
        <v>94.300003000000004</v>
      </c>
      <c r="E177" t="s">
        <v>396</v>
      </c>
    </row>
    <row r="178" spans="1:5">
      <c r="A178" t="s">
        <v>264</v>
      </c>
      <c r="B178" t="s">
        <v>263</v>
      </c>
      <c r="C178" t="s">
        <v>336</v>
      </c>
      <c r="D178">
        <v>92.599997999999999</v>
      </c>
      <c r="E178" t="s">
        <v>396</v>
      </c>
    </row>
    <row r="179" spans="1:5">
      <c r="A179" t="s">
        <v>264</v>
      </c>
      <c r="B179" t="s">
        <v>263</v>
      </c>
      <c r="C179" t="s">
        <v>337</v>
      </c>
      <c r="D179">
        <v>92.300003000000004</v>
      </c>
      <c r="E179" t="s">
        <v>396</v>
      </c>
    </row>
    <row r="180" spans="1:5">
      <c r="A180" t="s">
        <v>264</v>
      </c>
      <c r="B180" t="s">
        <v>263</v>
      </c>
      <c r="C180" t="s">
        <v>338</v>
      </c>
      <c r="D180">
        <v>92.699996999999996</v>
      </c>
      <c r="E180" t="s">
        <v>396</v>
      </c>
    </row>
    <row r="181" spans="1:5">
      <c r="A181" t="s">
        <v>264</v>
      </c>
      <c r="B181" t="s">
        <v>263</v>
      </c>
      <c r="C181" t="s">
        <v>382</v>
      </c>
      <c r="D181">
        <v>89.7</v>
      </c>
      <c r="E181" t="s">
        <v>396</v>
      </c>
    </row>
    <row r="182" spans="1:5">
      <c r="A182" t="s">
        <v>262</v>
      </c>
      <c r="B182" t="s">
        <v>261</v>
      </c>
      <c r="C182" t="s">
        <v>335</v>
      </c>
      <c r="D182">
        <v>94.400002000000001</v>
      </c>
      <c r="E182" t="s">
        <v>395</v>
      </c>
    </row>
    <row r="183" spans="1:5">
      <c r="A183" t="s">
        <v>262</v>
      </c>
      <c r="B183" t="s">
        <v>261</v>
      </c>
      <c r="C183" t="s">
        <v>336</v>
      </c>
      <c r="D183">
        <v>93.5</v>
      </c>
      <c r="E183" t="s">
        <v>395</v>
      </c>
    </row>
    <row r="184" spans="1:5">
      <c r="A184" t="s">
        <v>262</v>
      </c>
      <c r="B184" t="s">
        <v>261</v>
      </c>
      <c r="C184" t="s">
        <v>337</v>
      </c>
      <c r="D184">
        <v>92.300003000000004</v>
      </c>
      <c r="E184" t="s">
        <v>395</v>
      </c>
    </row>
    <row r="185" spans="1:5">
      <c r="A185" t="s">
        <v>262</v>
      </c>
      <c r="B185" t="s">
        <v>261</v>
      </c>
      <c r="C185" t="s">
        <v>338</v>
      </c>
      <c r="D185">
        <v>94</v>
      </c>
      <c r="E185" t="s">
        <v>395</v>
      </c>
    </row>
    <row r="186" spans="1:5">
      <c r="A186" t="s">
        <v>262</v>
      </c>
      <c r="B186" t="s">
        <v>261</v>
      </c>
      <c r="C186" t="s">
        <v>382</v>
      </c>
      <c r="D186">
        <v>89.1</v>
      </c>
      <c r="E186" t="s">
        <v>395</v>
      </c>
    </row>
    <row r="187" spans="1:5">
      <c r="A187" t="s">
        <v>260</v>
      </c>
      <c r="B187" t="s">
        <v>259</v>
      </c>
      <c r="C187" t="s">
        <v>335</v>
      </c>
      <c r="D187">
        <v>94.5</v>
      </c>
      <c r="E187" t="s">
        <v>396</v>
      </c>
    </row>
    <row r="188" spans="1:5">
      <c r="A188" t="s">
        <v>260</v>
      </c>
      <c r="B188" t="s">
        <v>259</v>
      </c>
      <c r="C188" t="s">
        <v>336</v>
      </c>
      <c r="D188">
        <v>93.800003000000004</v>
      </c>
      <c r="E188" t="s">
        <v>396</v>
      </c>
    </row>
    <row r="189" spans="1:5">
      <c r="A189" t="s">
        <v>260</v>
      </c>
      <c r="B189" t="s">
        <v>259</v>
      </c>
      <c r="C189" t="s">
        <v>337</v>
      </c>
      <c r="D189">
        <v>93.599997999999999</v>
      </c>
      <c r="E189" t="s">
        <v>396</v>
      </c>
    </row>
    <row r="190" spans="1:5">
      <c r="A190" t="s">
        <v>260</v>
      </c>
      <c r="B190" t="s">
        <v>259</v>
      </c>
      <c r="C190" t="s">
        <v>338</v>
      </c>
      <c r="D190">
        <v>94.699996999999996</v>
      </c>
      <c r="E190" t="s">
        <v>396</v>
      </c>
    </row>
    <row r="191" spans="1:5">
      <c r="A191" t="s">
        <v>260</v>
      </c>
      <c r="B191" t="s">
        <v>259</v>
      </c>
      <c r="C191" t="s">
        <v>382</v>
      </c>
      <c r="D191">
        <v>94.2</v>
      </c>
      <c r="E191" t="s">
        <v>396</v>
      </c>
    </row>
    <row r="192" spans="1:5">
      <c r="A192" t="s">
        <v>258</v>
      </c>
      <c r="B192" t="s">
        <v>257</v>
      </c>
      <c r="C192" t="s">
        <v>335</v>
      </c>
      <c r="D192">
        <v>94</v>
      </c>
      <c r="E192" t="s">
        <v>395</v>
      </c>
    </row>
    <row r="193" spans="1:5">
      <c r="A193" t="s">
        <v>258</v>
      </c>
      <c r="B193" t="s">
        <v>257</v>
      </c>
      <c r="C193" t="s">
        <v>336</v>
      </c>
      <c r="D193">
        <v>94.099997999999999</v>
      </c>
      <c r="E193" t="s">
        <v>395</v>
      </c>
    </row>
    <row r="194" spans="1:5">
      <c r="A194" t="s">
        <v>258</v>
      </c>
      <c r="B194" t="s">
        <v>257</v>
      </c>
      <c r="C194" t="s">
        <v>337</v>
      </c>
      <c r="D194">
        <v>93.5</v>
      </c>
      <c r="E194" t="s">
        <v>395</v>
      </c>
    </row>
    <row r="195" spans="1:5">
      <c r="A195" t="s">
        <v>258</v>
      </c>
      <c r="B195" t="s">
        <v>257</v>
      </c>
      <c r="C195" t="s">
        <v>338</v>
      </c>
      <c r="D195">
        <v>93.5</v>
      </c>
      <c r="E195" t="s">
        <v>395</v>
      </c>
    </row>
    <row r="196" spans="1:5">
      <c r="A196" t="s">
        <v>258</v>
      </c>
      <c r="B196" t="s">
        <v>257</v>
      </c>
      <c r="C196" t="s">
        <v>382</v>
      </c>
      <c r="D196">
        <v>92.1</v>
      </c>
      <c r="E196" t="s">
        <v>395</v>
      </c>
    </row>
    <row r="197" spans="1:5">
      <c r="A197" t="s">
        <v>256</v>
      </c>
      <c r="B197" t="s">
        <v>255</v>
      </c>
      <c r="C197" t="s">
        <v>335</v>
      </c>
      <c r="D197">
        <v>92.699996999999996</v>
      </c>
      <c r="E197" t="s">
        <v>396</v>
      </c>
    </row>
    <row r="198" spans="1:5">
      <c r="A198" t="s">
        <v>256</v>
      </c>
      <c r="B198" t="s">
        <v>255</v>
      </c>
      <c r="C198" t="s">
        <v>336</v>
      </c>
      <c r="D198">
        <v>91.199996999999996</v>
      </c>
      <c r="E198" t="s">
        <v>396</v>
      </c>
    </row>
    <row r="199" spans="1:5">
      <c r="A199" t="s">
        <v>256</v>
      </c>
      <c r="B199" t="s">
        <v>255</v>
      </c>
      <c r="C199" t="s">
        <v>337</v>
      </c>
      <c r="D199">
        <v>90</v>
      </c>
      <c r="E199" t="s">
        <v>396</v>
      </c>
    </row>
    <row r="200" spans="1:5">
      <c r="A200" t="s">
        <v>256</v>
      </c>
      <c r="B200" t="s">
        <v>255</v>
      </c>
      <c r="C200" t="s">
        <v>338</v>
      </c>
      <c r="D200">
        <v>93.400002000000001</v>
      </c>
      <c r="E200" t="s">
        <v>396</v>
      </c>
    </row>
    <row r="201" spans="1:5">
      <c r="A201" t="s">
        <v>256</v>
      </c>
      <c r="B201" t="s">
        <v>255</v>
      </c>
      <c r="C201" t="s">
        <v>382</v>
      </c>
      <c r="D201">
        <v>90.9</v>
      </c>
      <c r="E201" t="s">
        <v>396</v>
      </c>
    </row>
    <row r="202" spans="1:5">
      <c r="A202" t="s">
        <v>254</v>
      </c>
      <c r="B202" t="s">
        <v>253</v>
      </c>
      <c r="C202" t="s">
        <v>335</v>
      </c>
      <c r="D202">
        <v>92.5</v>
      </c>
      <c r="E202" t="s">
        <v>396</v>
      </c>
    </row>
    <row r="203" spans="1:5">
      <c r="A203" t="s">
        <v>254</v>
      </c>
      <c r="B203" t="s">
        <v>253</v>
      </c>
      <c r="C203" t="s">
        <v>336</v>
      </c>
      <c r="D203">
        <v>93.800003000000004</v>
      </c>
      <c r="E203" t="s">
        <v>396</v>
      </c>
    </row>
    <row r="204" spans="1:5">
      <c r="A204" t="s">
        <v>254</v>
      </c>
      <c r="B204" t="s">
        <v>253</v>
      </c>
      <c r="C204" t="s">
        <v>337</v>
      </c>
      <c r="D204">
        <v>93.599997999999999</v>
      </c>
      <c r="E204" t="s">
        <v>396</v>
      </c>
    </row>
    <row r="205" spans="1:5">
      <c r="A205" t="s">
        <v>254</v>
      </c>
      <c r="B205" t="s">
        <v>253</v>
      </c>
      <c r="C205" t="s">
        <v>338</v>
      </c>
      <c r="D205">
        <v>94.199996999999996</v>
      </c>
      <c r="E205" t="s">
        <v>396</v>
      </c>
    </row>
    <row r="206" spans="1:5">
      <c r="A206" t="s">
        <v>254</v>
      </c>
      <c r="B206" t="s">
        <v>253</v>
      </c>
      <c r="C206" t="s">
        <v>382</v>
      </c>
      <c r="D206">
        <v>92.9</v>
      </c>
      <c r="E206" t="s">
        <v>396</v>
      </c>
    </row>
    <row r="207" spans="1:5">
      <c r="A207" t="s">
        <v>252</v>
      </c>
      <c r="B207" t="s">
        <v>251</v>
      </c>
      <c r="C207" t="s">
        <v>335</v>
      </c>
      <c r="D207">
        <v>94.199996999999996</v>
      </c>
      <c r="E207" t="s">
        <v>396</v>
      </c>
    </row>
    <row r="208" spans="1:5">
      <c r="A208" t="s">
        <v>252</v>
      </c>
      <c r="B208" t="s">
        <v>251</v>
      </c>
      <c r="C208" t="s">
        <v>336</v>
      </c>
      <c r="D208">
        <v>94.099997999999999</v>
      </c>
      <c r="E208" t="s">
        <v>396</v>
      </c>
    </row>
    <row r="209" spans="1:5">
      <c r="A209" t="s">
        <v>252</v>
      </c>
      <c r="B209" t="s">
        <v>251</v>
      </c>
      <c r="C209" t="s">
        <v>337</v>
      </c>
      <c r="D209">
        <v>93.400002000000001</v>
      </c>
      <c r="E209" t="s">
        <v>396</v>
      </c>
    </row>
    <row r="210" spans="1:5">
      <c r="A210" t="s">
        <v>252</v>
      </c>
      <c r="B210" t="s">
        <v>251</v>
      </c>
      <c r="C210" t="s">
        <v>338</v>
      </c>
      <c r="D210">
        <v>93.800003000000004</v>
      </c>
      <c r="E210" t="s">
        <v>396</v>
      </c>
    </row>
    <row r="211" spans="1:5">
      <c r="A211" t="s">
        <v>252</v>
      </c>
      <c r="B211" t="s">
        <v>251</v>
      </c>
      <c r="C211" t="s">
        <v>382</v>
      </c>
      <c r="D211">
        <v>93.9</v>
      </c>
      <c r="E211" t="s">
        <v>396</v>
      </c>
    </row>
    <row r="212" spans="1:5">
      <c r="A212" t="s">
        <v>250</v>
      </c>
      <c r="B212" t="s">
        <v>249</v>
      </c>
      <c r="C212" t="s">
        <v>335</v>
      </c>
      <c r="D212">
        <v>90.800003000000004</v>
      </c>
      <c r="E212" t="s">
        <v>396</v>
      </c>
    </row>
    <row r="213" spans="1:5">
      <c r="A213" t="s">
        <v>250</v>
      </c>
      <c r="B213" t="s">
        <v>249</v>
      </c>
      <c r="C213" t="s">
        <v>336</v>
      </c>
      <c r="D213">
        <v>92.300003000000004</v>
      </c>
      <c r="E213" t="s">
        <v>396</v>
      </c>
    </row>
    <row r="214" spans="1:5">
      <c r="A214" t="s">
        <v>250</v>
      </c>
      <c r="B214" t="s">
        <v>249</v>
      </c>
      <c r="C214" t="s">
        <v>337</v>
      </c>
      <c r="D214">
        <v>93.5</v>
      </c>
      <c r="E214" t="s">
        <v>396</v>
      </c>
    </row>
    <row r="215" spans="1:5">
      <c r="A215" t="s">
        <v>250</v>
      </c>
      <c r="B215" t="s">
        <v>249</v>
      </c>
      <c r="C215" t="s">
        <v>338</v>
      </c>
      <c r="D215">
        <v>94.099997999999999</v>
      </c>
      <c r="E215" t="s">
        <v>396</v>
      </c>
    </row>
    <row r="216" spans="1:5">
      <c r="A216" t="s">
        <v>250</v>
      </c>
      <c r="B216" t="s">
        <v>249</v>
      </c>
      <c r="C216" t="s">
        <v>382</v>
      </c>
      <c r="D216">
        <v>92.1</v>
      </c>
      <c r="E216" t="s">
        <v>396</v>
      </c>
    </row>
    <row r="217" spans="1:5">
      <c r="A217" t="s">
        <v>248</v>
      </c>
      <c r="B217" t="s">
        <v>247</v>
      </c>
      <c r="C217" t="s">
        <v>335</v>
      </c>
      <c r="D217">
        <v>93.5</v>
      </c>
      <c r="E217" t="s">
        <v>396</v>
      </c>
    </row>
    <row r="218" spans="1:5">
      <c r="A218" t="s">
        <v>248</v>
      </c>
      <c r="B218" t="s">
        <v>247</v>
      </c>
      <c r="C218" t="s">
        <v>336</v>
      </c>
      <c r="D218">
        <v>93.599997999999999</v>
      </c>
      <c r="E218" t="s">
        <v>396</v>
      </c>
    </row>
    <row r="219" spans="1:5">
      <c r="A219" t="s">
        <v>248</v>
      </c>
      <c r="B219" t="s">
        <v>247</v>
      </c>
      <c r="C219" t="s">
        <v>337</v>
      </c>
      <c r="D219">
        <v>93.900002000000001</v>
      </c>
      <c r="E219" t="s">
        <v>396</v>
      </c>
    </row>
    <row r="220" spans="1:5">
      <c r="A220" t="s">
        <v>248</v>
      </c>
      <c r="B220" t="s">
        <v>247</v>
      </c>
      <c r="C220" t="s">
        <v>338</v>
      </c>
      <c r="D220">
        <v>93.199996999999996</v>
      </c>
      <c r="E220" t="s">
        <v>396</v>
      </c>
    </row>
    <row r="221" spans="1:5">
      <c r="A221" t="s">
        <v>248</v>
      </c>
      <c r="B221" t="s">
        <v>247</v>
      </c>
      <c r="C221" t="s">
        <v>382</v>
      </c>
      <c r="D221">
        <v>92.1</v>
      </c>
      <c r="E221" t="s">
        <v>396</v>
      </c>
    </row>
    <row r="222" spans="1:5">
      <c r="A222" t="s">
        <v>246</v>
      </c>
      <c r="B222" t="s">
        <v>245</v>
      </c>
      <c r="C222" t="s">
        <v>335</v>
      </c>
      <c r="D222">
        <v>94.699996999999996</v>
      </c>
      <c r="E222" t="s">
        <v>396</v>
      </c>
    </row>
    <row r="223" spans="1:5">
      <c r="A223" t="s">
        <v>246</v>
      </c>
      <c r="B223" t="s">
        <v>245</v>
      </c>
      <c r="C223" t="s">
        <v>336</v>
      </c>
      <c r="D223">
        <v>93.300003000000004</v>
      </c>
      <c r="E223" t="s">
        <v>396</v>
      </c>
    </row>
    <row r="224" spans="1:5">
      <c r="A224" t="s">
        <v>246</v>
      </c>
      <c r="B224" t="s">
        <v>245</v>
      </c>
      <c r="C224" t="s">
        <v>337</v>
      </c>
      <c r="D224">
        <v>94</v>
      </c>
      <c r="E224" t="s">
        <v>396</v>
      </c>
    </row>
    <row r="225" spans="1:5">
      <c r="A225" t="s">
        <v>246</v>
      </c>
      <c r="B225" t="s">
        <v>245</v>
      </c>
      <c r="C225" t="s">
        <v>338</v>
      </c>
      <c r="D225">
        <v>93.900002000000001</v>
      </c>
      <c r="E225" t="s">
        <v>396</v>
      </c>
    </row>
    <row r="226" spans="1:5">
      <c r="A226" t="s">
        <v>246</v>
      </c>
      <c r="B226" t="s">
        <v>245</v>
      </c>
      <c r="C226" t="s">
        <v>382</v>
      </c>
      <c r="D226">
        <v>93.7</v>
      </c>
      <c r="E226" t="s">
        <v>396</v>
      </c>
    </row>
    <row r="227" spans="1:5">
      <c r="A227" t="s">
        <v>244</v>
      </c>
      <c r="B227" t="s">
        <v>243</v>
      </c>
      <c r="C227" t="s">
        <v>335</v>
      </c>
      <c r="D227">
        <v>91.900002000000001</v>
      </c>
      <c r="E227" t="s">
        <v>396</v>
      </c>
    </row>
    <row r="228" spans="1:5">
      <c r="A228" t="s">
        <v>244</v>
      </c>
      <c r="B228" t="s">
        <v>243</v>
      </c>
      <c r="C228" t="s">
        <v>336</v>
      </c>
      <c r="D228">
        <v>93.5</v>
      </c>
      <c r="E228" t="s">
        <v>396</v>
      </c>
    </row>
    <row r="229" spans="1:5">
      <c r="A229" t="s">
        <v>244</v>
      </c>
      <c r="B229" t="s">
        <v>243</v>
      </c>
      <c r="C229" t="s">
        <v>337</v>
      </c>
      <c r="D229">
        <v>93.5</v>
      </c>
      <c r="E229" t="s">
        <v>396</v>
      </c>
    </row>
    <row r="230" spans="1:5">
      <c r="A230" t="s">
        <v>244</v>
      </c>
      <c r="B230" t="s">
        <v>243</v>
      </c>
      <c r="C230" t="s">
        <v>338</v>
      </c>
      <c r="D230">
        <v>92.800003000000004</v>
      </c>
      <c r="E230" t="s">
        <v>396</v>
      </c>
    </row>
    <row r="231" spans="1:5">
      <c r="A231" t="s">
        <v>244</v>
      </c>
      <c r="B231" t="s">
        <v>243</v>
      </c>
      <c r="C231" t="s">
        <v>382</v>
      </c>
      <c r="D231">
        <v>91.1</v>
      </c>
      <c r="E231" t="s">
        <v>396</v>
      </c>
    </row>
    <row r="232" spans="1:5">
      <c r="A232" t="s">
        <v>242</v>
      </c>
      <c r="B232" t="s">
        <v>241</v>
      </c>
      <c r="C232" t="s">
        <v>335</v>
      </c>
      <c r="D232">
        <v>67.400002000000001</v>
      </c>
      <c r="E232" t="s">
        <v>395</v>
      </c>
    </row>
    <row r="233" spans="1:5">
      <c r="A233" t="s">
        <v>242</v>
      </c>
      <c r="B233" t="s">
        <v>241</v>
      </c>
      <c r="C233" t="s">
        <v>336</v>
      </c>
      <c r="D233">
        <v>63.099997999999999</v>
      </c>
      <c r="E233" t="s">
        <v>395</v>
      </c>
    </row>
    <row r="234" spans="1:5">
      <c r="A234" t="s">
        <v>242</v>
      </c>
      <c r="B234" t="s">
        <v>241</v>
      </c>
      <c r="C234" t="s">
        <v>337</v>
      </c>
      <c r="D234">
        <v>63.099997999999999</v>
      </c>
      <c r="E234" t="s">
        <v>395</v>
      </c>
    </row>
    <row r="235" spans="1:5">
      <c r="A235" t="s">
        <v>242</v>
      </c>
      <c r="B235" t="s">
        <v>241</v>
      </c>
      <c r="C235" t="s">
        <v>338</v>
      </c>
      <c r="D235">
        <v>56.299999</v>
      </c>
      <c r="E235" t="s">
        <v>395</v>
      </c>
    </row>
    <row r="236" spans="1:5">
      <c r="A236" t="s">
        <v>242</v>
      </c>
      <c r="B236" t="s">
        <v>241</v>
      </c>
      <c r="C236" t="s">
        <v>382</v>
      </c>
      <c r="D236">
        <v>71.400000000000006</v>
      </c>
      <c r="E236" t="s">
        <v>395</v>
      </c>
    </row>
    <row r="237" spans="1:5">
      <c r="A237" t="s">
        <v>240</v>
      </c>
      <c r="B237" t="s">
        <v>239</v>
      </c>
      <c r="C237" t="s">
        <v>335</v>
      </c>
      <c r="D237">
        <v>94.199996999999996</v>
      </c>
      <c r="E237" t="s">
        <v>396</v>
      </c>
    </row>
    <row r="238" spans="1:5">
      <c r="A238" t="s">
        <v>240</v>
      </c>
      <c r="B238" t="s">
        <v>239</v>
      </c>
      <c r="C238" t="s">
        <v>336</v>
      </c>
      <c r="D238">
        <v>92.400002000000001</v>
      </c>
      <c r="E238" t="s">
        <v>396</v>
      </c>
    </row>
    <row r="239" spans="1:5">
      <c r="A239" t="s">
        <v>240</v>
      </c>
      <c r="B239" t="s">
        <v>239</v>
      </c>
      <c r="C239" t="s">
        <v>337</v>
      </c>
      <c r="D239">
        <v>93.300003000000004</v>
      </c>
      <c r="E239" t="s">
        <v>396</v>
      </c>
    </row>
    <row r="240" spans="1:5">
      <c r="A240" t="s">
        <v>240</v>
      </c>
      <c r="B240" t="s">
        <v>239</v>
      </c>
      <c r="C240" t="s">
        <v>338</v>
      </c>
      <c r="D240">
        <v>92.800003000000004</v>
      </c>
      <c r="E240" t="s">
        <v>396</v>
      </c>
    </row>
    <row r="241" spans="1:5">
      <c r="A241" t="s">
        <v>240</v>
      </c>
      <c r="B241" t="s">
        <v>239</v>
      </c>
      <c r="C241" t="s">
        <v>382</v>
      </c>
      <c r="D241">
        <v>90.1</v>
      </c>
      <c r="E241" t="s">
        <v>396</v>
      </c>
    </row>
    <row r="242" spans="1:5">
      <c r="A242" t="s">
        <v>238</v>
      </c>
      <c r="B242" t="s">
        <v>237</v>
      </c>
      <c r="C242" t="s">
        <v>335</v>
      </c>
      <c r="D242">
        <v>93</v>
      </c>
      <c r="E242" t="s">
        <v>396</v>
      </c>
    </row>
    <row r="243" spans="1:5">
      <c r="A243" t="s">
        <v>238</v>
      </c>
      <c r="B243" t="s">
        <v>237</v>
      </c>
      <c r="C243" t="s">
        <v>336</v>
      </c>
      <c r="D243">
        <v>93.5</v>
      </c>
      <c r="E243" t="s">
        <v>396</v>
      </c>
    </row>
    <row r="244" spans="1:5">
      <c r="A244" t="s">
        <v>238</v>
      </c>
      <c r="B244" t="s">
        <v>237</v>
      </c>
      <c r="C244" t="s">
        <v>337</v>
      </c>
      <c r="D244">
        <v>92.599997999999999</v>
      </c>
      <c r="E244" t="s">
        <v>396</v>
      </c>
    </row>
    <row r="245" spans="1:5">
      <c r="A245" t="s">
        <v>238</v>
      </c>
      <c r="B245" t="s">
        <v>237</v>
      </c>
      <c r="C245" t="s">
        <v>338</v>
      </c>
      <c r="D245">
        <v>93.199996999999996</v>
      </c>
      <c r="E245" t="s">
        <v>396</v>
      </c>
    </row>
    <row r="246" spans="1:5">
      <c r="A246" t="s">
        <v>238</v>
      </c>
      <c r="B246" t="s">
        <v>237</v>
      </c>
      <c r="C246" t="s">
        <v>382</v>
      </c>
      <c r="D246">
        <v>91.4</v>
      </c>
      <c r="E246" t="s">
        <v>396</v>
      </c>
    </row>
    <row r="247" spans="1:5">
      <c r="A247" t="s">
        <v>236</v>
      </c>
      <c r="B247" t="s">
        <v>235</v>
      </c>
      <c r="C247" t="s">
        <v>335</v>
      </c>
      <c r="D247">
        <v>91.599997999999999</v>
      </c>
      <c r="E247" t="s">
        <v>396</v>
      </c>
    </row>
    <row r="248" spans="1:5">
      <c r="A248" t="s">
        <v>236</v>
      </c>
      <c r="B248" t="s">
        <v>235</v>
      </c>
      <c r="C248" t="s">
        <v>336</v>
      </c>
      <c r="D248">
        <v>92.599997999999999</v>
      </c>
      <c r="E248" t="s">
        <v>396</v>
      </c>
    </row>
    <row r="249" spans="1:5">
      <c r="A249" t="s">
        <v>236</v>
      </c>
      <c r="B249" t="s">
        <v>235</v>
      </c>
      <c r="C249" t="s">
        <v>337</v>
      </c>
      <c r="D249">
        <v>88.300003000000004</v>
      </c>
      <c r="E249" t="s">
        <v>396</v>
      </c>
    </row>
    <row r="250" spans="1:5">
      <c r="A250" t="s">
        <v>236</v>
      </c>
      <c r="B250" t="s">
        <v>235</v>
      </c>
      <c r="C250" t="s">
        <v>338</v>
      </c>
      <c r="D250">
        <v>92.400002000000001</v>
      </c>
      <c r="E250" t="s">
        <v>396</v>
      </c>
    </row>
    <row r="251" spans="1:5">
      <c r="A251" t="s">
        <v>236</v>
      </c>
      <c r="B251" t="s">
        <v>235</v>
      </c>
      <c r="C251" t="s">
        <v>382</v>
      </c>
      <c r="D251">
        <v>90.7</v>
      </c>
      <c r="E251" t="s">
        <v>396</v>
      </c>
    </row>
    <row r="252" spans="1:5">
      <c r="A252" t="s">
        <v>234</v>
      </c>
      <c r="B252" t="s">
        <v>233</v>
      </c>
      <c r="C252" t="s">
        <v>335</v>
      </c>
      <c r="D252">
        <v>94</v>
      </c>
      <c r="E252" t="s">
        <v>396</v>
      </c>
    </row>
    <row r="253" spans="1:5">
      <c r="A253" t="s">
        <v>234</v>
      </c>
      <c r="B253" t="s">
        <v>233</v>
      </c>
      <c r="C253" t="s">
        <v>336</v>
      </c>
      <c r="D253">
        <v>93</v>
      </c>
      <c r="E253" t="s">
        <v>396</v>
      </c>
    </row>
    <row r="254" spans="1:5">
      <c r="A254" t="s">
        <v>234</v>
      </c>
      <c r="B254" t="s">
        <v>233</v>
      </c>
      <c r="C254" t="s">
        <v>337</v>
      </c>
      <c r="D254">
        <v>92</v>
      </c>
      <c r="E254" t="s">
        <v>396</v>
      </c>
    </row>
    <row r="255" spans="1:5">
      <c r="A255" t="s">
        <v>234</v>
      </c>
      <c r="B255" t="s">
        <v>233</v>
      </c>
      <c r="C255" t="s">
        <v>338</v>
      </c>
      <c r="D255">
        <v>92.800003000000004</v>
      </c>
      <c r="E255" t="s">
        <v>396</v>
      </c>
    </row>
    <row r="256" spans="1:5">
      <c r="A256" t="s">
        <v>234</v>
      </c>
      <c r="B256" t="s">
        <v>233</v>
      </c>
      <c r="C256" t="s">
        <v>382</v>
      </c>
      <c r="D256">
        <v>89.6</v>
      </c>
      <c r="E256" t="s">
        <v>396</v>
      </c>
    </row>
    <row r="257" spans="1:5">
      <c r="A257" t="s">
        <v>232</v>
      </c>
      <c r="B257" t="s">
        <v>231</v>
      </c>
      <c r="C257" t="s">
        <v>335</v>
      </c>
      <c r="D257">
        <v>93.599997999999999</v>
      </c>
      <c r="E257" t="s">
        <v>395</v>
      </c>
    </row>
    <row r="258" spans="1:5">
      <c r="A258" t="s">
        <v>232</v>
      </c>
      <c r="B258" t="s">
        <v>231</v>
      </c>
      <c r="C258" t="s">
        <v>336</v>
      </c>
      <c r="D258">
        <v>92.699996999999996</v>
      </c>
      <c r="E258" t="s">
        <v>395</v>
      </c>
    </row>
    <row r="259" spans="1:5">
      <c r="A259" t="s">
        <v>232</v>
      </c>
      <c r="B259" t="s">
        <v>231</v>
      </c>
      <c r="C259" t="s">
        <v>337</v>
      </c>
      <c r="D259">
        <v>89.800003000000004</v>
      </c>
      <c r="E259" t="s">
        <v>395</v>
      </c>
    </row>
    <row r="260" spans="1:5">
      <c r="A260" t="s">
        <v>232</v>
      </c>
      <c r="B260" t="s">
        <v>231</v>
      </c>
      <c r="C260" t="s">
        <v>338</v>
      </c>
      <c r="D260">
        <v>89</v>
      </c>
      <c r="E260" t="s">
        <v>395</v>
      </c>
    </row>
    <row r="261" spans="1:5">
      <c r="A261" t="s">
        <v>232</v>
      </c>
      <c r="B261" t="s">
        <v>231</v>
      </c>
      <c r="C261" t="s">
        <v>382</v>
      </c>
      <c r="D261">
        <v>88.3</v>
      </c>
      <c r="E261" t="s">
        <v>395</v>
      </c>
    </row>
    <row r="262" spans="1:5">
      <c r="A262" t="s">
        <v>230</v>
      </c>
      <c r="B262" t="s">
        <v>229</v>
      </c>
      <c r="C262" t="s">
        <v>335</v>
      </c>
      <c r="D262">
        <v>94.599997999999999</v>
      </c>
      <c r="E262" t="s">
        <v>395</v>
      </c>
    </row>
    <row r="263" spans="1:5">
      <c r="A263" t="s">
        <v>230</v>
      </c>
      <c r="B263" t="s">
        <v>229</v>
      </c>
      <c r="C263" t="s">
        <v>336</v>
      </c>
      <c r="D263">
        <v>94.699996999999996</v>
      </c>
      <c r="E263" t="s">
        <v>395</v>
      </c>
    </row>
    <row r="264" spans="1:5">
      <c r="A264" t="s">
        <v>230</v>
      </c>
      <c r="B264" t="s">
        <v>229</v>
      </c>
      <c r="C264" t="s">
        <v>337</v>
      </c>
      <c r="D264">
        <v>92.599997999999999</v>
      </c>
      <c r="E264" t="s">
        <v>395</v>
      </c>
    </row>
    <row r="265" spans="1:5">
      <c r="A265" t="s">
        <v>230</v>
      </c>
      <c r="B265" t="s">
        <v>229</v>
      </c>
      <c r="C265" t="s">
        <v>338</v>
      </c>
      <c r="D265">
        <v>93.699996999999996</v>
      </c>
      <c r="E265" t="s">
        <v>395</v>
      </c>
    </row>
    <row r="266" spans="1:5">
      <c r="A266" t="s">
        <v>230</v>
      </c>
      <c r="B266" t="s">
        <v>229</v>
      </c>
      <c r="C266" t="s">
        <v>382</v>
      </c>
      <c r="D266">
        <v>91.4</v>
      </c>
      <c r="E266" t="s">
        <v>395</v>
      </c>
    </row>
    <row r="267" spans="1:5">
      <c r="A267" t="s">
        <v>228</v>
      </c>
      <c r="B267" t="s">
        <v>227</v>
      </c>
      <c r="C267" t="s">
        <v>335</v>
      </c>
      <c r="D267">
        <v>92.900002000000001</v>
      </c>
      <c r="E267" t="s">
        <v>396</v>
      </c>
    </row>
    <row r="268" spans="1:5">
      <c r="A268" t="s">
        <v>228</v>
      </c>
      <c r="B268" t="s">
        <v>227</v>
      </c>
      <c r="C268" t="s">
        <v>336</v>
      </c>
      <c r="D268">
        <v>94.099997999999999</v>
      </c>
      <c r="E268" t="s">
        <v>396</v>
      </c>
    </row>
    <row r="269" spans="1:5">
      <c r="A269" t="s">
        <v>228</v>
      </c>
      <c r="B269" t="s">
        <v>227</v>
      </c>
      <c r="C269" t="s">
        <v>337</v>
      </c>
      <c r="D269">
        <v>93.800003000000004</v>
      </c>
      <c r="E269" t="s">
        <v>396</v>
      </c>
    </row>
    <row r="270" spans="1:5">
      <c r="A270" t="s">
        <v>228</v>
      </c>
      <c r="B270" t="s">
        <v>227</v>
      </c>
      <c r="C270" t="s">
        <v>338</v>
      </c>
      <c r="D270">
        <v>94.099997999999999</v>
      </c>
      <c r="E270" t="s">
        <v>396</v>
      </c>
    </row>
    <row r="271" spans="1:5">
      <c r="A271" t="s">
        <v>228</v>
      </c>
      <c r="B271" t="s">
        <v>227</v>
      </c>
      <c r="C271" t="s">
        <v>382</v>
      </c>
      <c r="D271">
        <v>93.3</v>
      </c>
      <c r="E271" t="s">
        <v>396</v>
      </c>
    </row>
    <row r="272" spans="1:5">
      <c r="A272" t="s">
        <v>226</v>
      </c>
      <c r="B272" t="s">
        <v>225</v>
      </c>
      <c r="C272" t="s">
        <v>335</v>
      </c>
      <c r="D272">
        <v>87.800003000000004</v>
      </c>
      <c r="E272" t="s">
        <v>395</v>
      </c>
    </row>
    <row r="273" spans="1:5">
      <c r="A273" t="s">
        <v>226</v>
      </c>
      <c r="B273" t="s">
        <v>225</v>
      </c>
      <c r="C273" t="s">
        <v>336</v>
      </c>
      <c r="D273">
        <v>88.5</v>
      </c>
      <c r="E273" t="s">
        <v>395</v>
      </c>
    </row>
    <row r="274" spans="1:5">
      <c r="A274" t="s">
        <v>226</v>
      </c>
      <c r="B274" t="s">
        <v>225</v>
      </c>
      <c r="C274" t="s">
        <v>337</v>
      </c>
      <c r="D274">
        <v>83.800003000000004</v>
      </c>
      <c r="E274" t="s">
        <v>395</v>
      </c>
    </row>
    <row r="275" spans="1:5">
      <c r="A275" t="s">
        <v>226</v>
      </c>
      <c r="B275" t="s">
        <v>225</v>
      </c>
      <c r="C275" t="s">
        <v>338</v>
      </c>
      <c r="D275">
        <v>81.5</v>
      </c>
      <c r="E275" t="s">
        <v>395</v>
      </c>
    </row>
    <row r="276" spans="1:5">
      <c r="A276" t="s">
        <v>226</v>
      </c>
      <c r="B276" t="s">
        <v>225</v>
      </c>
      <c r="C276" t="s">
        <v>382</v>
      </c>
      <c r="D276">
        <v>79.2</v>
      </c>
      <c r="E276" t="s">
        <v>395</v>
      </c>
    </row>
    <row r="277" spans="1:5">
      <c r="A277" t="s">
        <v>224</v>
      </c>
      <c r="B277" t="s">
        <v>223</v>
      </c>
      <c r="C277" t="s">
        <v>335</v>
      </c>
      <c r="D277">
        <v>93.800003000000004</v>
      </c>
      <c r="E277" t="s">
        <v>395</v>
      </c>
    </row>
    <row r="278" spans="1:5">
      <c r="A278" t="s">
        <v>224</v>
      </c>
      <c r="B278" t="s">
        <v>223</v>
      </c>
      <c r="C278" t="s">
        <v>336</v>
      </c>
      <c r="D278">
        <v>93.099997999999999</v>
      </c>
      <c r="E278" t="s">
        <v>395</v>
      </c>
    </row>
    <row r="279" spans="1:5">
      <c r="A279" t="s">
        <v>224</v>
      </c>
      <c r="B279" t="s">
        <v>223</v>
      </c>
      <c r="C279" t="s">
        <v>337</v>
      </c>
      <c r="D279">
        <v>92.199996999999996</v>
      </c>
      <c r="E279" t="s">
        <v>395</v>
      </c>
    </row>
    <row r="280" spans="1:5">
      <c r="A280" t="s">
        <v>224</v>
      </c>
      <c r="B280" t="s">
        <v>223</v>
      </c>
      <c r="C280" t="s">
        <v>338</v>
      </c>
      <c r="D280">
        <v>92</v>
      </c>
      <c r="E280" t="s">
        <v>395</v>
      </c>
    </row>
    <row r="281" spans="1:5">
      <c r="A281" t="s">
        <v>224</v>
      </c>
      <c r="B281" t="s">
        <v>223</v>
      </c>
      <c r="C281" t="s">
        <v>382</v>
      </c>
      <c r="D281">
        <v>92.1</v>
      </c>
      <c r="E281" t="s">
        <v>395</v>
      </c>
    </row>
    <row r="282" spans="1:5">
      <c r="A282" t="s">
        <v>222</v>
      </c>
      <c r="B282" t="s">
        <v>221</v>
      </c>
      <c r="C282" t="s">
        <v>335</v>
      </c>
      <c r="D282">
        <v>93.099997999999999</v>
      </c>
      <c r="E282" t="s">
        <v>396</v>
      </c>
    </row>
    <row r="283" spans="1:5">
      <c r="A283" t="s">
        <v>222</v>
      </c>
      <c r="B283" t="s">
        <v>221</v>
      </c>
      <c r="C283" t="s">
        <v>336</v>
      </c>
      <c r="D283">
        <v>93</v>
      </c>
      <c r="E283" t="s">
        <v>396</v>
      </c>
    </row>
    <row r="284" spans="1:5">
      <c r="A284" t="s">
        <v>222</v>
      </c>
      <c r="B284" t="s">
        <v>221</v>
      </c>
      <c r="C284" t="s">
        <v>337</v>
      </c>
      <c r="D284">
        <v>93</v>
      </c>
      <c r="E284" t="s">
        <v>396</v>
      </c>
    </row>
    <row r="285" spans="1:5">
      <c r="A285" t="s">
        <v>222</v>
      </c>
      <c r="B285" t="s">
        <v>221</v>
      </c>
      <c r="C285" t="s">
        <v>338</v>
      </c>
      <c r="D285">
        <v>93.5</v>
      </c>
      <c r="E285" t="s">
        <v>396</v>
      </c>
    </row>
    <row r="286" spans="1:5">
      <c r="A286" t="s">
        <v>222</v>
      </c>
      <c r="B286" t="s">
        <v>221</v>
      </c>
      <c r="C286" t="s">
        <v>382</v>
      </c>
      <c r="D286">
        <v>93.3</v>
      </c>
      <c r="E286" t="s">
        <v>396</v>
      </c>
    </row>
    <row r="287" spans="1:5">
      <c r="A287" t="s">
        <v>220</v>
      </c>
      <c r="B287" t="s">
        <v>219</v>
      </c>
      <c r="C287" t="s">
        <v>335</v>
      </c>
      <c r="D287">
        <v>94.5</v>
      </c>
      <c r="E287" t="s">
        <v>396</v>
      </c>
    </row>
    <row r="288" spans="1:5">
      <c r="A288" t="s">
        <v>220</v>
      </c>
      <c r="B288" t="s">
        <v>219</v>
      </c>
      <c r="C288" t="s">
        <v>336</v>
      </c>
      <c r="D288">
        <v>94.099997999999999</v>
      </c>
      <c r="E288" t="s">
        <v>396</v>
      </c>
    </row>
    <row r="289" spans="1:5">
      <c r="A289" t="s">
        <v>220</v>
      </c>
      <c r="B289" t="s">
        <v>219</v>
      </c>
      <c r="C289" t="s">
        <v>337</v>
      </c>
      <c r="D289">
        <v>94.099997999999999</v>
      </c>
      <c r="E289" t="s">
        <v>396</v>
      </c>
    </row>
    <row r="290" spans="1:5">
      <c r="A290" t="s">
        <v>220</v>
      </c>
      <c r="B290" t="s">
        <v>219</v>
      </c>
      <c r="C290" t="s">
        <v>338</v>
      </c>
      <c r="D290">
        <v>94.099997999999999</v>
      </c>
      <c r="E290" t="s">
        <v>396</v>
      </c>
    </row>
    <row r="291" spans="1:5">
      <c r="A291" t="s">
        <v>220</v>
      </c>
      <c r="B291" t="s">
        <v>219</v>
      </c>
      <c r="C291" t="s">
        <v>382</v>
      </c>
      <c r="D291">
        <v>94.3</v>
      </c>
      <c r="E291" t="s">
        <v>396</v>
      </c>
    </row>
    <row r="292" spans="1:5">
      <c r="A292" t="s">
        <v>218</v>
      </c>
      <c r="B292" t="s">
        <v>217</v>
      </c>
      <c r="C292" t="s">
        <v>335</v>
      </c>
      <c r="D292">
        <v>92.900002000000001</v>
      </c>
      <c r="E292" t="s">
        <v>397</v>
      </c>
    </row>
    <row r="293" spans="1:5">
      <c r="A293" t="s">
        <v>218</v>
      </c>
      <c r="B293" t="s">
        <v>217</v>
      </c>
      <c r="C293" t="s">
        <v>336</v>
      </c>
      <c r="D293">
        <v>91.400002000000001</v>
      </c>
      <c r="E293" t="s">
        <v>397</v>
      </c>
    </row>
    <row r="294" spans="1:5">
      <c r="A294" t="s">
        <v>218</v>
      </c>
      <c r="B294" t="s">
        <v>217</v>
      </c>
      <c r="C294" t="s">
        <v>337</v>
      </c>
      <c r="D294">
        <v>92.400002000000001</v>
      </c>
      <c r="E294" t="s">
        <v>397</v>
      </c>
    </row>
    <row r="295" spans="1:5">
      <c r="A295" t="s">
        <v>218</v>
      </c>
      <c r="B295" t="s">
        <v>217</v>
      </c>
      <c r="C295" t="s">
        <v>338</v>
      </c>
      <c r="D295">
        <v>91.300003000000004</v>
      </c>
      <c r="E295" t="s">
        <v>397</v>
      </c>
    </row>
    <row r="296" spans="1:5">
      <c r="A296" t="s">
        <v>218</v>
      </c>
      <c r="B296" t="s">
        <v>217</v>
      </c>
      <c r="C296" t="s">
        <v>382</v>
      </c>
      <c r="D296">
        <v>92.9</v>
      </c>
      <c r="E296" t="s">
        <v>397</v>
      </c>
    </row>
    <row r="297" spans="1:5">
      <c r="A297" t="s">
        <v>216</v>
      </c>
      <c r="B297" t="s">
        <v>215</v>
      </c>
      <c r="C297" t="s">
        <v>335</v>
      </c>
      <c r="D297">
        <v>92.099997999999999</v>
      </c>
      <c r="E297" t="s">
        <v>396</v>
      </c>
    </row>
    <row r="298" spans="1:5">
      <c r="A298" t="s">
        <v>216</v>
      </c>
      <c r="B298" t="s">
        <v>215</v>
      </c>
      <c r="C298" t="s">
        <v>336</v>
      </c>
      <c r="D298">
        <v>92.400002000000001</v>
      </c>
      <c r="E298" t="s">
        <v>396</v>
      </c>
    </row>
    <row r="299" spans="1:5">
      <c r="A299" t="s">
        <v>216</v>
      </c>
      <c r="B299" t="s">
        <v>215</v>
      </c>
      <c r="C299" t="s">
        <v>337</v>
      </c>
      <c r="D299">
        <v>91.5</v>
      </c>
      <c r="E299" t="s">
        <v>396</v>
      </c>
    </row>
    <row r="300" spans="1:5">
      <c r="A300" t="s">
        <v>216</v>
      </c>
      <c r="B300" t="s">
        <v>215</v>
      </c>
      <c r="C300" t="s">
        <v>338</v>
      </c>
      <c r="D300">
        <v>92.300003000000004</v>
      </c>
      <c r="E300" t="s">
        <v>396</v>
      </c>
    </row>
    <row r="301" spans="1:5">
      <c r="A301" t="s">
        <v>216</v>
      </c>
      <c r="B301" t="s">
        <v>215</v>
      </c>
      <c r="C301" t="s">
        <v>382</v>
      </c>
      <c r="D301">
        <v>89.9</v>
      </c>
      <c r="E301" t="s">
        <v>396</v>
      </c>
    </row>
    <row r="302" spans="1:5">
      <c r="A302" t="s">
        <v>214</v>
      </c>
      <c r="B302" t="s">
        <v>213</v>
      </c>
      <c r="C302" t="s">
        <v>335</v>
      </c>
      <c r="D302">
        <v>92.599997999999999</v>
      </c>
      <c r="E302" t="s">
        <v>397</v>
      </c>
    </row>
    <row r="303" spans="1:5">
      <c r="A303" t="s">
        <v>214</v>
      </c>
      <c r="B303" t="s">
        <v>213</v>
      </c>
      <c r="C303" t="s">
        <v>336</v>
      </c>
      <c r="D303">
        <v>92.699996999999996</v>
      </c>
      <c r="E303" t="s">
        <v>397</v>
      </c>
    </row>
    <row r="304" spans="1:5">
      <c r="A304" t="s">
        <v>214</v>
      </c>
      <c r="B304" t="s">
        <v>213</v>
      </c>
      <c r="C304" t="s">
        <v>337</v>
      </c>
      <c r="D304">
        <v>92.699996999999996</v>
      </c>
      <c r="E304" t="s">
        <v>397</v>
      </c>
    </row>
    <row r="305" spans="1:5">
      <c r="A305" t="s">
        <v>214</v>
      </c>
      <c r="B305" t="s">
        <v>213</v>
      </c>
      <c r="C305" t="s">
        <v>338</v>
      </c>
      <c r="D305">
        <v>94.099997999999999</v>
      </c>
      <c r="E305" t="s">
        <v>397</v>
      </c>
    </row>
    <row r="306" spans="1:5">
      <c r="A306" t="s">
        <v>214</v>
      </c>
      <c r="B306" t="s">
        <v>213</v>
      </c>
      <c r="C306" t="s">
        <v>382</v>
      </c>
      <c r="D306">
        <v>92.3</v>
      </c>
      <c r="E306" t="s">
        <v>397</v>
      </c>
    </row>
    <row r="307" spans="1:5">
      <c r="A307" t="s">
        <v>212</v>
      </c>
      <c r="B307" t="s">
        <v>211</v>
      </c>
      <c r="C307" t="s">
        <v>335</v>
      </c>
      <c r="D307">
        <v>93</v>
      </c>
      <c r="E307" t="s">
        <v>396</v>
      </c>
    </row>
    <row r="308" spans="1:5">
      <c r="A308" t="s">
        <v>212</v>
      </c>
      <c r="B308" t="s">
        <v>211</v>
      </c>
      <c r="C308" t="s">
        <v>336</v>
      </c>
      <c r="D308">
        <v>92.599997999999999</v>
      </c>
      <c r="E308" t="s">
        <v>396</v>
      </c>
    </row>
    <row r="309" spans="1:5">
      <c r="A309" t="s">
        <v>212</v>
      </c>
      <c r="B309" t="s">
        <v>211</v>
      </c>
      <c r="C309" t="s">
        <v>337</v>
      </c>
      <c r="D309">
        <v>91.800003000000004</v>
      </c>
      <c r="E309" t="s">
        <v>396</v>
      </c>
    </row>
    <row r="310" spans="1:5">
      <c r="A310" t="s">
        <v>212</v>
      </c>
      <c r="B310" t="s">
        <v>211</v>
      </c>
      <c r="C310" t="s">
        <v>338</v>
      </c>
      <c r="D310">
        <v>94.199996999999996</v>
      </c>
      <c r="E310" t="s">
        <v>396</v>
      </c>
    </row>
    <row r="311" spans="1:5">
      <c r="A311" t="s">
        <v>212</v>
      </c>
      <c r="B311" t="s">
        <v>211</v>
      </c>
      <c r="C311" t="s">
        <v>382</v>
      </c>
      <c r="D311">
        <v>88.5</v>
      </c>
      <c r="E311" t="s">
        <v>396</v>
      </c>
    </row>
    <row r="312" spans="1:5">
      <c r="A312" t="s">
        <v>210</v>
      </c>
      <c r="B312" t="s">
        <v>209</v>
      </c>
      <c r="C312" t="s">
        <v>335</v>
      </c>
      <c r="D312">
        <v>94.400002000000001</v>
      </c>
      <c r="E312" t="s">
        <v>396</v>
      </c>
    </row>
    <row r="313" spans="1:5">
      <c r="A313" t="s">
        <v>210</v>
      </c>
      <c r="B313" t="s">
        <v>209</v>
      </c>
      <c r="C313" t="s">
        <v>336</v>
      </c>
      <c r="D313">
        <v>92.900002000000001</v>
      </c>
      <c r="E313" t="s">
        <v>396</v>
      </c>
    </row>
    <row r="314" spans="1:5">
      <c r="A314" t="s">
        <v>210</v>
      </c>
      <c r="B314" t="s">
        <v>209</v>
      </c>
      <c r="C314" t="s">
        <v>337</v>
      </c>
      <c r="D314">
        <v>93.300003000000004</v>
      </c>
      <c r="E314" t="s">
        <v>396</v>
      </c>
    </row>
    <row r="315" spans="1:5">
      <c r="A315" t="s">
        <v>210</v>
      </c>
      <c r="B315" t="s">
        <v>209</v>
      </c>
      <c r="C315" t="s">
        <v>338</v>
      </c>
      <c r="D315">
        <v>94.300003000000004</v>
      </c>
      <c r="E315" t="s">
        <v>396</v>
      </c>
    </row>
    <row r="316" spans="1:5">
      <c r="A316" t="s">
        <v>210</v>
      </c>
      <c r="B316" t="s">
        <v>209</v>
      </c>
      <c r="C316" t="s">
        <v>382</v>
      </c>
      <c r="D316">
        <v>94.5</v>
      </c>
      <c r="E316" t="s">
        <v>396</v>
      </c>
    </row>
    <row r="317" spans="1:5">
      <c r="A317" t="s">
        <v>208</v>
      </c>
      <c r="B317" t="s">
        <v>207</v>
      </c>
      <c r="C317" t="s">
        <v>335</v>
      </c>
      <c r="D317">
        <v>94.400002000000001</v>
      </c>
      <c r="E317" t="s">
        <v>396</v>
      </c>
    </row>
    <row r="318" spans="1:5">
      <c r="A318" t="s">
        <v>208</v>
      </c>
      <c r="B318" t="s">
        <v>207</v>
      </c>
      <c r="C318" t="s">
        <v>336</v>
      </c>
      <c r="D318">
        <v>94.300003000000004</v>
      </c>
      <c r="E318" t="s">
        <v>396</v>
      </c>
    </row>
    <row r="319" spans="1:5">
      <c r="A319" t="s">
        <v>208</v>
      </c>
      <c r="B319" t="s">
        <v>207</v>
      </c>
      <c r="C319" t="s">
        <v>337</v>
      </c>
      <c r="D319">
        <v>92.099997999999999</v>
      </c>
      <c r="E319" t="s">
        <v>396</v>
      </c>
    </row>
    <row r="320" spans="1:5">
      <c r="A320" t="s">
        <v>208</v>
      </c>
      <c r="B320" t="s">
        <v>207</v>
      </c>
      <c r="C320" t="s">
        <v>338</v>
      </c>
      <c r="D320">
        <v>91.599997999999999</v>
      </c>
      <c r="E320" t="s">
        <v>396</v>
      </c>
    </row>
    <row r="321" spans="1:5">
      <c r="A321" t="s">
        <v>208</v>
      </c>
      <c r="B321" t="s">
        <v>207</v>
      </c>
      <c r="C321" t="s">
        <v>382</v>
      </c>
      <c r="D321">
        <v>92.3</v>
      </c>
      <c r="E321" t="s">
        <v>396</v>
      </c>
    </row>
    <row r="322" spans="1:5">
      <c r="A322" t="s">
        <v>206</v>
      </c>
      <c r="B322" t="s">
        <v>205</v>
      </c>
      <c r="C322" t="s">
        <v>335</v>
      </c>
      <c r="D322">
        <v>92.800003000000004</v>
      </c>
      <c r="E322" t="s">
        <v>396</v>
      </c>
    </row>
    <row r="323" spans="1:5">
      <c r="A323" t="s">
        <v>206</v>
      </c>
      <c r="B323" t="s">
        <v>205</v>
      </c>
      <c r="C323" t="s">
        <v>336</v>
      </c>
      <c r="D323">
        <v>93.800003000000004</v>
      </c>
      <c r="E323" t="s">
        <v>396</v>
      </c>
    </row>
    <row r="324" spans="1:5">
      <c r="A324" t="s">
        <v>206</v>
      </c>
      <c r="B324" t="s">
        <v>205</v>
      </c>
      <c r="C324" t="s">
        <v>337</v>
      </c>
      <c r="D324">
        <v>93.099997999999999</v>
      </c>
      <c r="E324" t="s">
        <v>396</v>
      </c>
    </row>
    <row r="325" spans="1:5">
      <c r="A325" t="s">
        <v>206</v>
      </c>
      <c r="B325" t="s">
        <v>205</v>
      </c>
      <c r="C325" t="s">
        <v>338</v>
      </c>
      <c r="D325">
        <v>92.900002000000001</v>
      </c>
      <c r="E325" t="s">
        <v>396</v>
      </c>
    </row>
    <row r="326" spans="1:5">
      <c r="A326" t="s">
        <v>206</v>
      </c>
      <c r="B326" t="s">
        <v>205</v>
      </c>
      <c r="C326" t="s">
        <v>382</v>
      </c>
      <c r="D326">
        <v>92</v>
      </c>
      <c r="E326" t="s">
        <v>396</v>
      </c>
    </row>
    <row r="327" spans="1:5">
      <c r="A327" t="s">
        <v>204</v>
      </c>
      <c r="B327" t="s">
        <v>203</v>
      </c>
      <c r="C327" t="s">
        <v>335</v>
      </c>
      <c r="D327">
        <v>94.5</v>
      </c>
      <c r="E327" t="s">
        <v>396</v>
      </c>
    </row>
    <row r="328" spans="1:5">
      <c r="A328" t="s">
        <v>204</v>
      </c>
      <c r="B328" t="s">
        <v>203</v>
      </c>
      <c r="C328" t="s">
        <v>336</v>
      </c>
      <c r="D328">
        <v>93.900002000000001</v>
      </c>
      <c r="E328" t="s">
        <v>396</v>
      </c>
    </row>
    <row r="329" spans="1:5">
      <c r="A329" t="s">
        <v>204</v>
      </c>
      <c r="B329" t="s">
        <v>203</v>
      </c>
      <c r="C329" t="s">
        <v>337</v>
      </c>
      <c r="D329">
        <v>94.5</v>
      </c>
      <c r="E329" t="s">
        <v>396</v>
      </c>
    </row>
    <row r="330" spans="1:5">
      <c r="A330" t="s">
        <v>204</v>
      </c>
      <c r="B330" t="s">
        <v>203</v>
      </c>
      <c r="C330" t="s">
        <v>338</v>
      </c>
      <c r="D330">
        <v>93.300003000000004</v>
      </c>
      <c r="E330" t="s">
        <v>396</v>
      </c>
    </row>
    <row r="331" spans="1:5">
      <c r="A331" t="s">
        <v>204</v>
      </c>
      <c r="B331" t="s">
        <v>203</v>
      </c>
      <c r="C331" t="s">
        <v>382</v>
      </c>
      <c r="D331">
        <v>91.2</v>
      </c>
      <c r="E331" t="s">
        <v>396</v>
      </c>
    </row>
    <row r="332" spans="1:5">
      <c r="A332" t="s">
        <v>202</v>
      </c>
      <c r="B332" t="s">
        <v>201</v>
      </c>
      <c r="C332" t="s">
        <v>335</v>
      </c>
      <c r="D332">
        <v>93.599997999999999</v>
      </c>
      <c r="E332" t="s">
        <v>396</v>
      </c>
    </row>
    <row r="333" spans="1:5">
      <c r="A333" t="s">
        <v>202</v>
      </c>
      <c r="B333" t="s">
        <v>201</v>
      </c>
      <c r="C333" t="s">
        <v>336</v>
      </c>
      <c r="D333">
        <v>92.599997999999999</v>
      </c>
      <c r="E333" t="s">
        <v>396</v>
      </c>
    </row>
    <row r="334" spans="1:5">
      <c r="A334" t="s">
        <v>202</v>
      </c>
      <c r="B334" t="s">
        <v>201</v>
      </c>
      <c r="C334" t="s">
        <v>337</v>
      </c>
      <c r="D334">
        <v>90.800003000000004</v>
      </c>
      <c r="E334" t="s">
        <v>396</v>
      </c>
    </row>
    <row r="335" spans="1:5">
      <c r="A335" t="s">
        <v>202</v>
      </c>
      <c r="B335" t="s">
        <v>201</v>
      </c>
      <c r="C335" t="s">
        <v>338</v>
      </c>
      <c r="D335">
        <v>92.900002000000001</v>
      </c>
      <c r="E335" t="s">
        <v>396</v>
      </c>
    </row>
    <row r="336" spans="1:5">
      <c r="A336" t="s">
        <v>202</v>
      </c>
      <c r="B336" t="s">
        <v>201</v>
      </c>
      <c r="C336" t="s">
        <v>382</v>
      </c>
      <c r="D336">
        <v>90.4</v>
      </c>
      <c r="E336" t="s">
        <v>396</v>
      </c>
    </row>
    <row r="337" spans="1:5">
      <c r="A337" t="s">
        <v>200</v>
      </c>
      <c r="B337" t="s">
        <v>199</v>
      </c>
      <c r="C337" t="s">
        <v>335</v>
      </c>
      <c r="D337">
        <v>94.699996999999996</v>
      </c>
      <c r="E337" t="s">
        <v>395</v>
      </c>
    </row>
    <row r="338" spans="1:5">
      <c r="A338" t="s">
        <v>200</v>
      </c>
      <c r="B338" t="s">
        <v>199</v>
      </c>
      <c r="C338" t="s">
        <v>336</v>
      </c>
      <c r="D338">
        <v>94</v>
      </c>
      <c r="E338" t="s">
        <v>395</v>
      </c>
    </row>
    <row r="339" spans="1:5">
      <c r="A339" t="s">
        <v>200</v>
      </c>
      <c r="B339" t="s">
        <v>199</v>
      </c>
      <c r="C339" t="s">
        <v>337</v>
      </c>
      <c r="D339">
        <v>92.400002000000001</v>
      </c>
      <c r="E339" t="s">
        <v>395</v>
      </c>
    </row>
    <row r="340" spans="1:5">
      <c r="A340" t="s">
        <v>200</v>
      </c>
      <c r="B340" t="s">
        <v>199</v>
      </c>
      <c r="C340" t="s">
        <v>338</v>
      </c>
      <c r="D340">
        <v>93.699996999999996</v>
      </c>
      <c r="E340" t="s">
        <v>395</v>
      </c>
    </row>
    <row r="341" spans="1:5">
      <c r="A341" t="s">
        <v>200</v>
      </c>
      <c r="B341" t="s">
        <v>199</v>
      </c>
      <c r="C341" t="s">
        <v>382</v>
      </c>
      <c r="D341">
        <v>91.1</v>
      </c>
      <c r="E341" t="s">
        <v>395</v>
      </c>
    </row>
    <row r="342" spans="1:5">
      <c r="A342" t="s">
        <v>198</v>
      </c>
      <c r="B342" t="s">
        <v>197</v>
      </c>
      <c r="C342" t="s">
        <v>335</v>
      </c>
      <c r="D342">
        <v>93.099997999999999</v>
      </c>
      <c r="E342" t="s">
        <v>396</v>
      </c>
    </row>
    <row r="343" spans="1:5">
      <c r="A343" t="s">
        <v>198</v>
      </c>
      <c r="B343" t="s">
        <v>197</v>
      </c>
      <c r="C343" t="s">
        <v>336</v>
      </c>
      <c r="D343">
        <v>93.800003000000004</v>
      </c>
      <c r="E343" t="s">
        <v>396</v>
      </c>
    </row>
    <row r="344" spans="1:5">
      <c r="A344" t="s">
        <v>198</v>
      </c>
      <c r="B344" t="s">
        <v>197</v>
      </c>
      <c r="C344" t="s">
        <v>337</v>
      </c>
      <c r="D344">
        <v>93.5</v>
      </c>
      <c r="E344" t="s">
        <v>396</v>
      </c>
    </row>
    <row r="345" spans="1:5">
      <c r="A345" t="s">
        <v>198</v>
      </c>
      <c r="B345" t="s">
        <v>197</v>
      </c>
      <c r="C345" t="s">
        <v>338</v>
      </c>
      <c r="D345">
        <v>93.900002000000001</v>
      </c>
      <c r="E345" t="s">
        <v>396</v>
      </c>
    </row>
    <row r="346" spans="1:5">
      <c r="A346" t="s">
        <v>198</v>
      </c>
      <c r="B346" t="s">
        <v>197</v>
      </c>
      <c r="C346" t="s">
        <v>382</v>
      </c>
      <c r="D346">
        <v>92.5</v>
      </c>
      <c r="E346" t="s">
        <v>396</v>
      </c>
    </row>
    <row r="347" spans="1:5">
      <c r="A347" t="s">
        <v>196</v>
      </c>
      <c r="B347" t="s">
        <v>195</v>
      </c>
      <c r="C347" t="s">
        <v>335</v>
      </c>
      <c r="D347">
        <v>93.5</v>
      </c>
      <c r="E347" t="s">
        <v>396</v>
      </c>
    </row>
    <row r="348" spans="1:5">
      <c r="A348" t="s">
        <v>196</v>
      </c>
      <c r="B348" t="s">
        <v>195</v>
      </c>
      <c r="C348" t="s">
        <v>336</v>
      </c>
      <c r="D348">
        <v>93.699996999999996</v>
      </c>
      <c r="E348" t="s">
        <v>396</v>
      </c>
    </row>
    <row r="349" spans="1:5">
      <c r="A349" t="s">
        <v>196</v>
      </c>
      <c r="B349" t="s">
        <v>195</v>
      </c>
      <c r="C349" t="s">
        <v>337</v>
      </c>
      <c r="D349">
        <v>93</v>
      </c>
      <c r="E349" t="s">
        <v>396</v>
      </c>
    </row>
    <row r="350" spans="1:5">
      <c r="A350" t="s">
        <v>196</v>
      </c>
      <c r="B350" t="s">
        <v>195</v>
      </c>
      <c r="C350" t="s">
        <v>338</v>
      </c>
      <c r="D350">
        <v>93.199996999999996</v>
      </c>
      <c r="E350" t="s">
        <v>396</v>
      </c>
    </row>
    <row r="351" spans="1:5">
      <c r="A351" t="s">
        <v>196</v>
      </c>
      <c r="B351" t="s">
        <v>195</v>
      </c>
      <c r="C351" t="s">
        <v>382</v>
      </c>
      <c r="D351">
        <v>93.2</v>
      </c>
      <c r="E351" t="s">
        <v>396</v>
      </c>
    </row>
    <row r="352" spans="1:5">
      <c r="A352" t="s">
        <v>194</v>
      </c>
      <c r="B352" t="s">
        <v>193</v>
      </c>
      <c r="C352" t="s">
        <v>335</v>
      </c>
      <c r="D352">
        <v>91.099997999999999</v>
      </c>
      <c r="E352" t="s">
        <v>396</v>
      </c>
    </row>
    <row r="353" spans="1:5">
      <c r="A353" t="s">
        <v>194</v>
      </c>
      <c r="B353" t="s">
        <v>193</v>
      </c>
      <c r="C353" t="s">
        <v>336</v>
      </c>
      <c r="D353">
        <v>92.400002000000001</v>
      </c>
      <c r="E353" t="s">
        <v>396</v>
      </c>
    </row>
    <row r="354" spans="1:5">
      <c r="A354" t="s">
        <v>194</v>
      </c>
      <c r="B354" t="s">
        <v>193</v>
      </c>
      <c r="C354" t="s">
        <v>337</v>
      </c>
      <c r="D354">
        <v>92</v>
      </c>
      <c r="E354" t="s">
        <v>396</v>
      </c>
    </row>
    <row r="355" spans="1:5">
      <c r="A355" t="s">
        <v>194</v>
      </c>
      <c r="B355" t="s">
        <v>193</v>
      </c>
      <c r="C355" t="s">
        <v>338</v>
      </c>
      <c r="D355">
        <v>94.300003000000004</v>
      </c>
      <c r="E355" t="s">
        <v>396</v>
      </c>
    </row>
    <row r="356" spans="1:5">
      <c r="A356" t="s">
        <v>194</v>
      </c>
      <c r="B356" t="s">
        <v>193</v>
      </c>
      <c r="C356" t="s">
        <v>382</v>
      </c>
      <c r="D356">
        <v>92.5</v>
      </c>
      <c r="E356" t="s">
        <v>396</v>
      </c>
    </row>
    <row r="357" spans="1:5">
      <c r="A357" t="s">
        <v>192</v>
      </c>
      <c r="B357" t="s">
        <v>191</v>
      </c>
      <c r="C357" t="s">
        <v>335</v>
      </c>
      <c r="D357">
        <v>93.099997999999999</v>
      </c>
      <c r="E357" t="s">
        <v>396</v>
      </c>
    </row>
    <row r="358" spans="1:5">
      <c r="A358" t="s">
        <v>192</v>
      </c>
      <c r="B358" t="s">
        <v>191</v>
      </c>
      <c r="C358" t="s">
        <v>336</v>
      </c>
      <c r="D358">
        <v>92</v>
      </c>
      <c r="E358" t="s">
        <v>396</v>
      </c>
    </row>
    <row r="359" spans="1:5">
      <c r="A359" t="s">
        <v>192</v>
      </c>
      <c r="B359" t="s">
        <v>191</v>
      </c>
      <c r="C359" t="s">
        <v>337</v>
      </c>
      <c r="D359">
        <v>91.099997999999999</v>
      </c>
      <c r="E359" t="s">
        <v>396</v>
      </c>
    </row>
    <row r="360" spans="1:5">
      <c r="A360" t="s">
        <v>192</v>
      </c>
      <c r="B360" t="s">
        <v>191</v>
      </c>
      <c r="C360" t="s">
        <v>338</v>
      </c>
      <c r="D360">
        <v>93.199996999999996</v>
      </c>
      <c r="E360" t="s">
        <v>396</v>
      </c>
    </row>
    <row r="361" spans="1:5">
      <c r="A361" t="s">
        <v>192</v>
      </c>
      <c r="B361" t="s">
        <v>191</v>
      </c>
      <c r="C361" t="s">
        <v>382</v>
      </c>
      <c r="D361">
        <v>88.4</v>
      </c>
      <c r="E361" t="s">
        <v>396</v>
      </c>
    </row>
    <row r="362" spans="1:5">
      <c r="A362" t="s">
        <v>190</v>
      </c>
      <c r="B362" t="s">
        <v>189</v>
      </c>
      <c r="C362" t="s">
        <v>335</v>
      </c>
      <c r="D362">
        <v>92.300003000000004</v>
      </c>
      <c r="E362" t="s">
        <v>397</v>
      </c>
    </row>
    <row r="363" spans="1:5">
      <c r="A363" t="s">
        <v>190</v>
      </c>
      <c r="B363" t="s">
        <v>189</v>
      </c>
      <c r="C363" t="s">
        <v>336</v>
      </c>
      <c r="D363">
        <v>93.300003000000004</v>
      </c>
      <c r="E363" t="s">
        <v>397</v>
      </c>
    </row>
    <row r="364" spans="1:5">
      <c r="A364" t="s">
        <v>190</v>
      </c>
      <c r="B364" t="s">
        <v>189</v>
      </c>
      <c r="C364" t="s">
        <v>337</v>
      </c>
      <c r="D364">
        <v>92.400002000000001</v>
      </c>
      <c r="E364" t="s">
        <v>397</v>
      </c>
    </row>
    <row r="365" spans="1:5">
      <c r="A365" t="s">
        <v>190</v>
      </c>
      <c r="B365" t="s">
        <v>189</v>
      </c>
      <c r="C365" t="s">
        <v>338</v>
      </c>
      <c r="D365">
        <v>93.599997999999999</v>
      </c>
      <c r="E365" t="s">
        <v>397</v>
      </c>
    </row>
    <row r="366" spans="1:5">
      <c r="A366" t="s">
        <v>190</v>
      </c>
      <c r="B366" t="s">
        <v>189</v>
      </c>
      <c r="C366" t="s">
        <v>382</v>
      </c>
      <c r="D366">
        <v>92.2</v>
      </c>
      <c r="E366" t="s">
        <v>397</v>
      </c>
    </row>
    <row r="367" spans="1:5">
      <c r="A367" t="s">
        <v>188</v>
      </c>
      <c r="B367" t="s">
        <v>187</v>
      </c>
      <c r="C367" t="s">
        <v>335</v>
      </c>
      <c r="D367">
        <v>94.199996999999996</v>
      </c>
      <c r="E367" t="s">
        <v>396</v>
      </c>
    </row>
    <row r="368" spans="1:5">
      <c r="A368" t="s">
        <v>188</v>
      </c>
      <c r="B368" t="s">
        <v>187</v>
      </c>
      <c r="C368" t="s">
        <v>336</v>
      </c>
      <c r="D368">
        <v>93.599997999999999</v>
      </c>
      <c r="E368" t="s">
        <v>396</v>
      </c>
    </row>
    <row r="369" spans="1:5">
      <c r="A369" t="s">
        <v>188</v>
      </c>
      <c r="B369" t="s">
        <v>187</v>
      </c>
      <c r="C369" t="s">
        <v>337</v>
      </c>
      <c r="D369">
        <v>92</v>
      </c>
      <c r="E369" t="s">
        <v>396</v>
      </c>
    </row>
    <row r="370" spans="1:5">
      <c r="A370" t="s">
        <v>188</v>
      </c>
      <c r="B370" t="s">
        <v>187</v>
      </c>
      <c r="C370" t="s">
        <v>338</v>
      </c>
      <c r="D370">
        <v>94.400002000000001</v>
      </c>
      <c r="E370" t="s">
        <v>396</v>
      </c>
    </row>
    <row r="371" spans="1:5">
      <c r="A371" t="s">
        <v>188</v>
      </c>
      <c r="B371" t="s">
        <v>187</v>
      </c>
      <c r="C371" t="s">
        <v>382</v>
      </c>
      <c r="D371">
        <v>91</v>
      </c>
      <c r="E371" t="s">
        <v>396</v>
      </c>
    </row>
    <row r="372" spans="1:5">
      <c r="A372" t="s">
        <v>186</v>
      </c>
      <c r="B372" t="s">
        <v>185</v>
      </c>
      <c r="C372" t="s">
        <v>335</v>
      </c>
      <c r="D372">
        <v>93.099997999999999</v>
      </c>
      <c r="E372" t="s">
        <v>396</v>
      </c>
    </row>
    <row r="373" spans="1:5">
      <c r="A373" t="s">
        <v>186</v>
      </c>
      <c r="B373" t="s">
        <v>185</v>
      </c>
      <c r="C373" t="s">
        <v>336</v>
      </c>
      <c r="D373">
        <v>91.400002000000001</v>
      </c>
      <c r="E373" t="s">
        <v>396</v>
      </c>
    </row>
    <row r="374" spans="1:5">
      <c r="A374" t="s">
        <v>186</v>
      </c>
      <c r="B374" t="s">
        <v>185</v>
      </c>
      <c r="C374" t="s">
        <v>337</v>
      </c>
      <c r="D374">
        <v>91.800003000000004</v>
      </c>
      <c r="E374" t="s">
        <v>396</v>
      </c>
    </row>
    <row r="375" spans="1:5">
      <c r="A375" t="s">
        <v>186</v>
      </c>
      <c r="B375" t="s">
        <v>185</v>
      </c>
      <c r="C375" t="s">
        <v>338</v>
      </c>
      <c r="D375">
        <v>92.5</v>
      </c>
      <c r="E375" t="s">
        <v>396</v>
      </c>
    </row>
    <row r="376" spans="1:5">
      <c r="A376" t="s">
        <v>186</v>
      </c>
      <c r="B376" t="s">
        <v>185</v>
      </c>
      <c r="C376" t="s">
        <v>382</v>
      </c>
      <c r="D376">
        <v>91.9</v>
      </c>
      <c r="E376" t="s">
        <v>396</v>
      </c>
    </row>
    <row r="377" spans="1:5">
      <c r="A377" t="s">
        <v>184</v>
      </c>
      <c r="B377" t="s">
        <v>183</v>
      </c>
      <c r="C377" t="s">
        <v>335</v>
      </c>
      <c r="D377">
        <v>93.199996999999996</v>
      </c>
      <c r="E377" t="s">
        <v>396</v>
      </c>
    </row>
    <row r="378" spans="1:5">
      <c r="A378" t="s">
        <v>184</v>
      </c>
      <c r="B378" t="s">
        <v>183</v>
      </c>
      <c r="C378" t="s">
        <v>336</v>
      </c>
      <c r="D378">
        <v>93.800003000000004</v>
      </c>
      <c r="E378" t="s">
        <v>396</v>
      </c>
    </row>
    <row r="379" spans="1:5">
      <c r="A379" t="s">
        <v>184</v>
      </c>
      <c r="B379" t="s">
        <v>183</v>
      </c>
      <c r="C379" t="s">
        <v>337</v>
      </c>
      <c r="D379">
        <v>91.800003000000004</v>
      </c>
      <c r="E379" t="s">
        <v>396</v>
      </c>
    </row>
    <row r="380" spans="1:5">
      <c r="A380" t="s">
        <v>184</v>
      </c>
      <c r="B380" t="s">
        <v>183</v>
      </c>
      <c r="C380" t="s">
        <v>338</v>
      </c>
      <c r="D380">
        <v>94.599997999999999</v>
      </c>
      <c r="E380" t="s">
        <v>396</v>
      </c>
    </row>
    <row r="381" spans="1:5">
      <c r="A381" t="s">
        <v>184</v>
      </c>
      <c r="B381" t="s">
        <v>183</v>
      </c>
      <c r="C381" t="s">
        <v>382</v>
      </c>
      <c r="D381">
        <v>91.7</v>
      </c>
      <c r="E381" t="s">
        <v>396</v>
      </c>
    </row>
    <row r="382" spans="1:5">
      <c r="A382" t="s">
        <v>182</v>
      </c>
      <c r="B382" t="s">
        <v>181</v>
      </c>
      <c r="C382" t="s">
        <v>335</v>
      </c>
      <c r="D382">
        <v>91.699996999999996</v>
      </c>
      <c r="E382" t="s">
        <v>396</v>
      </c>
    </row>
    <row r="383" spans="1:5">
      <c r="A383" t="s">
        <v>182</v>
      </c>
      <c r="B383" t="s">
        <v>181</v>
      </c>
      <c r="C383" t="s">
        <v>336</v>
      </c>
      <c r="D383">
        <v>92.300003000000004</v>
      </c>
      <c r="E383" t="s">
        <v>396</v>
      </c>
    </row>
    <row r="384" spans="1:5">
      <c r="A384" t="s">
        <v>182</v>
      </c>
      <c r="B384" t="s">
        <v>181</v>
      </c>
      <c r="C384" t="s">
        <v>337</v>
      </c>
      <c r="D384">
        <v>91.099997999999999</v>
      </c>
      <c r="E384" t="s">
        <v>396</v>
      </c>
    </row>
    <row r="385" spans="1:5">
      <c r="A385" t="s">
        <v>182</v>
      </c>
      <c r="B385" t="s">
        <v>181</v>
      </c>
      <c r="C385" t="s">
        <v>338</v>
      </c>
      <c r="D385">
        <v>93.5</v>
      </c>
      <c r="E385" t="s">
        <v>396</v>
      </c>
    </row>
    <row r="386" spans="1:5">
      <c r="A386" t="s">
        <v>182</v>
      </c>
      <c r="B386" t="s">
        <v>181</v>
      </c>
      <c r="C386" t="s">
        <v>382</v>
      </c>
      <c r="D386">
        <v>91.5</v>
      </c>
      <c r="E386" t="s">
        <v>396</v>
      </c>
    </row>
    <row r="387" spans="1:5">
      <c r="A387" t="s">
        <v>180</v>
      </c>
      <c r="B387" t="s">
        <v>179</v>
      </c>
      <c r="C387" t="s">
        <v>335</v>
      </c>
      <c r="D387">
        <v>93</v>
      </c>
      <c r="E387" t="s">
        <v>395</v>
      </c>
    </row>
    <row r="388" spans="1:5">
      <c r="A388" t="s">
        <v>180</v>
      </c>
      <c r="B388" t="s">
        <v>179</v>
      </c>
      <c r="C388" t="s">
        <v>336</v>
      </c>
      <c r="D388">
        <v>94.400002000000001</v>
      </c>
      <c r="E388" t="s">
        <v>395</v>
      </c>
    </row>
    <row r="389" spans="1:5">
      <c r="A389" t="s">
        <v>180</v>
      </c>
      <c r="B389" t="s">
        <v>179</v>
      </c>
      <c r="C389" t="s">
        <v>337</v>
      </c>
      <c r="D389">
        <v>93.800003000000004</v>
      </c>
      <c r="E389" t="s">
        <v>395</v>
      </c>
    </row>
    <row r="390" spans="1:5">
      <c r="A390" t="s">
        <v>180</v>
      </c>
      <c r="B390" t="s">
        <v>179</v>
      </c>
      <c r="C390" t="s">
        <v>338</v>
      </c>
      <c r="D390">
        <v>91</v>
      </c>
      <c r="E390" t="s">
        <v>395</v>
      </c>
    </row>
    <row r="391" spans="1:5">
      <c r="A391" t="s">
        <v>180</v>
      </c>
      <c r="B391" t="s">
        <v>179</v>
      </c>
      <c r="C391" t="s">
        <v>382</v>
      </c>
      <c r="D391">
        <v>91.7</v>
      </c>
      <c r="E391" t="s">
        <v>395</v>
      </c>
    </row>
    <row r="392" spans="1:5">
      <c r="A392" t="s">
        <v>178</v>
      </c>
      <c r="B392" t="s">
        <v>177</v>
      </c>
      <c r="C392" t="s">
        <v>335</v>
      </c>
      <c r="D392">
        <v>92.400002000000001</v>
      </c>
      <c r="E392" t="s">
        <v>396</v>
      </c>
    </row>
    <row r="393" spans="1:5">
      <c r="A393" t="s">
        <v>178</v>
      </c>
      <c r="B393" t="s">
        <v>177</v>
      </c>
      <c r="C393" t="s">
        <v>336</v>
      </c>
      <c r="D393">
        <v>94.199996999999996</v>
      </c>
      <c r="E393" t="s">
        <v>396</v>
      </c>
    </row>
    <row r="394" spans="1:5">
      <c r="A394" t="s">
        <v>178</v>
      </c>
      <c r="B394" t="s">
        <v>177</v>
      </c>
      <c r="C394" t="s">
        <v>337</v>
      </c>
      <c r="D394">
        <v>93.199996999999996</v>
      </c>
      <c r="E394" t="s">
        <v>396</v>
      </c>
    </row>
    <row r="395" spans="1:5">
      <c r="A395" t="s">
        <v>178</v>
      </c>
      <c r="B395" t="s">
        <v>177</v>
      </c>
      <c r="C395" t="s">
        <v>338</v>
      </c>
      <c r="D395">
        <v>94.300003000000004</v>
      </c>
      <c r="E395" t="s">
        <v>396</v>
      </c>
    </row>
    <row r="396" spans="1:5">
      <c r="A396" t="s">
        <v>178</v>
      </c>
      <c r="B396" t="s">
        <v>177</v>
      </c>
      <c r="C396" t="s">
        <v>382</v>
      </c>
      <c r="D396">
        <v>92.9</v>
      </c>
      <c r="E396" t="s">
        <v>396</v>
      </c>
    </row>
    <row r="397" spans="1:5">
      <c r="A397" t="s">
        <v>176</v>
      </c>
      <c r="B397" t="s">
        <v>175</v>
      </c>
      <c r="C397" t="s">
        <v>335</v>
      </c>
      <c r="D397">
        <v>94.099997999999999</v>
      </c>
      <c r="E397" t="s">
        <v>395</v>
      </c>
    </row>
    <row r="398" spans="1:5">
      <c r="A398" t="s">
        <v>176</v>
      </c>
      <c r="B398" t="s">
        <v>175</v>
      </c>
      <c r="C398" t="s">
        <v>336</v>
      </c>
      <c r="D398">
        <v>92.099997999999999</v>
      </c>
      <c r="E398" t="s">
        <v>395</v>
      </c>
    </row>
    <row r="399" spans="1:5">
      <c r="A399" t="s">
        <v>176</v>
      </c>
      <c r="B399" t="s">
        <v>175</v>
      </c>
      <c r="C399" t="s">
        <v>337</v>
      </c>
      <c r="D399">
        <v>91.900002000000001</v>
      </c>
      <c r="E399" t="s">
        <v>395</v>
      </c>
    </row>
    <row r="400" spans="1:5">
      <c r="A400" t="s">
        <v>176</v>
      </c>
      <c r="B400" t="s">
        <v>175</v>
      </c>
      <c r="C400" t="s">
        <v>338</v>
      </c>
      <c r="D400">
        <v>92.400002000000001</v>
      </c>
      <c r="E400" t="s">
        <v>395</v>
      </c>
    </row>
    <row r="401" spans="1:5">
      <c r="A401" t="s">
        <v>176</v>
      </c>
      <c r="B401" t="s">
        <v>175</v>
      </c>
      <c r="C401" t="s">
        <v>382</v>
      </c>
      <c r="D401">
        <v>90.6</v>
      </c>
      <c r="E401" t="s">
        <v>395</v>
      </c>
    </row>
    <row r="402" spans="1:5">
      <c r="A402" t="s">
        <v>174</v>
      </c>
      <c r="B402" t="s">
        <v>173</v>
      </c>
      <c r="C402" t="s">
        <v>335</v>
      </c>
      <c r="D402">
        <v>93.800003000000004</v>
      </c>
      <c r="E402" t="s">
        <v>396</v>
      </c>
    </row>
    <row r="403" spans="1:5">
      <c r="A403" t="s">
        <v>174</v>
      </c>
      <c r="B403" t="s">
        <v>173</v>
      </c>
      <c r="C403" t="s">
        <v>336</v>
      </c>
      <c r="D403">
        <v>91.900002000000001</v>
      </c>
      <c r="E403" t="s">
        <v>396</v>
      </c>
    </row>
    <row r="404" spans="1:5">
      <c r="A404" t="s">
        <v>174</v>
      </c>
      <c r="B404" t="s">
        <v>173</v>
      </c>
      <c r="C404" t="s">
        <v>337</v>
      </c>
      <c r="D404">
        <v>93</v>
      </c>
      <c r="E404" t="s">
        <v>396</v>
      </c>
    </row>
    <row r="405" spans="1:5">
      <c r="A405" t="s">
        <v>174</v>
      </c>
      <c r="B405" t="s">
        <v>173</v>
      </c>
      <c r="C405" t="s">
        <v>338</v>
      </c>
      <c r="D405">
        <v>90.900002000000001</v>
      </c>
      <c r="E405" t="s">
        <v>396</v>
      </c>
    </row>
    <row r="406" spans="1:5">
      <c r="A406" t="s">
        <v>174</v>
      </c>
      <c r="B406" t="s">
        <v>173</v>
      </c>
      <c r="C406" t="s">
        <v>382</v>
      </c>
      <c r="D406">
        <v>93.2</v>
      </c>
      <c r="E406" t="s">
        <v>396</v>
      </c>
    </row>
    <row r="407" spans="1:5">
      <c r="A407" t="s">
        <v>172</v>
      </c>
      <c r="B407" t="s">
        <v>171</v>
      </c>
      <c r="C407" t="s">
        <v>335</v>
      </c>
      <c r="D407">
        <v>92.900002000000001</v>
      </c>
      <c r="E407" t="s">
        <v>396</v>
      </c>
    </row>
    <row r="408" spans="1:5">
      <c r="A408" t="s">
        <v>172</v>
      </c>
      <c r="B408" t="s">
        <v>171</v>
      </c>
      <c r="C408" t="s">
        <v>336</v>
      </c>
      <c r="D408">
        <v>92.5</v>
      </c>
      <c r="E408" t="s">
        <v>396</v>
      </c>
    </row>
    <row r="409" spans="1:5">
      <c r="A409" t="s">
        <v>172</v>
      </c>
      <c r="B409" t="s">
        <v>171</v>
      </c>
      <c r="C409" t="s">
        <v>337</v>
      </c>
      <c r="D409">
        <v>93.400002000000001</v>
      </c>
      <c r="E409" t="s">
        <v>396</v>
      </c>
    </row>
    <row r="410" spans="1:5">
      <c r="A410" t="s">
        <v>172</v>
      </c>
      <c r="B410" t="s">
        <v>171</v>
      </c>
      <c r="C410" t="s">
        <v>338</v>
      </c>
      <c r="D410">
        <v>93</v>
      </c>
      <c r="E410" t="s">
        <v>396</v>
      </c>
    </row>
    <row r="411" spans="1:5">
      <c r="A411" t="s">
        <v>172</v>
      </c>
      <c r="B411" t="s">
        <v>171</v>
      </c>
      <c r="C411" t="s">
        <v>382</v>
      </c>
      <c r="D411">
        <v>91.7</v>
      </c>
      <c r="E411" t="s">
        <v>396</v>
      </c>
    </row>
    <row r="412" spans="1:5">
      <c r="A412" t="s">
        <v>170</v>
      </c>
      <c r="B412" t="s">
        <v>169</v>
      </c>
      <c r="C412" t="s">
        <v>335</v>
      </c>
      <c r="D412">
        <v>94.300003000000004</v>
      </c>
      <c r="E412" t="s">
        <v>396</v>
      </c>
    </row>
    <row r="413" spans="1:5">
      <c r="A413" t="s">
        <v>170</v>
      </c>
      <c r="B413" t="s">
        <v>169</v>
      </c>
      <c r="C413" t="s">
        <v>336</v>
      </c>
      <c r="D413">
        <v>94.099997999999999</v>
      </c>
      <c r="E413" t="s">
        <v>396</v>
      </c>
    </row>
    <row r="414" spans="1:5">
      <c r="A414" t="s">
        <v>170</v>
      </c>
      <c r="B414" t="s">
        <v>169</v>
      </c>
      <c r="C414" t="s">
        <v>337</v>
      </c>
      <c r="D414">
        <v>94.199996999999996</v>
      </c>
      <c r="E414" t="s">
        <v>396</v>
      </c>
    </row>
    <row r="415" spans="1:5">
      <c r="A415" t="s">
        <v>170</v>
      </c>
      <c r="B415" t="s">
        <v>169</v>
      </c>
      <c r="C415" t="s">
        <v>338</v>
      </c>
      <c r="D415">
        <v>95</v>
      </c>
      <c r="E415" t="s">
        <v>396</v>
      </c>
    </row>
    <row r="416" spans="1:5">
      <c r="A416" t="s">
        <v>170</v>
      </c>
      <c r="B416" t="s">
        <v>169</v>
      </c>
      <c r="C416" t="s">
        <v>382</v>
      </c>
      <c r="D416">
        <v>94.1</v>
      </c>
      <c r="E416" t="s">
        <v>396</v>
      </c>
    </row>
    <row r="417" spans="1:5">
      <c r="A417" t="s">
        <v>168</v>
      </c>
      <c r="B417" t="s">
        <v>167</v>
      </c>
      <c r="C417" t="s">
        <v>335</v>
      </c>
      <c r="D417">
        <v>93.099997999999999</v>
      </c>
      <c r="E417" t="s">
        <v>396</v>
      </c>
    </row>
    <row r="418" spans="1:5">
      <c r="A418" t="s">
        <v>168</v>
      </c>
      <c r="B418" t="s">
        <v>167</v>
      </c>
      <c r="C418" t="s">
        <v>336</v>
      </c>
      <c r="D418">
        <v>93.400002000000001</v>
      </c>
      <c r="E418" t="s">
        <v>396</v>
      </c>
    </row>
    <row r="419" spans="1:5">
      <c r="A419" t="s">
        <v>168</v>
      </c>
      <c r="B419" t="s">
        <v>167</v>
      </c>
      <c r="C419" t="s">
        <v>337</v>
      </c>
      <c r="D419">
        <v>92.400002000000001</v>
      </c>
      <c r="E419" t="s">
        <v>396</v>
      </c>
    </row>
    <row r="420" spans="1:5">
      <c r="A420" t="s">
        <v>168</v>
      </c>
      <c r="B420" t="s">
        <v>167</v>
      </c>
      <c r="C420" t="s">
        <v>338</v>
      </c>
      <c r="D420">
        <v>93.5</v>
      </c>
      <c r="E420" t="s">
        <v>396</v>
      </c>
    </row>
    <row r="421" spans="1:5">
      <c r="A421" t="s">
        <v>168</v>
      </c>
      <c r="B421" t="s">
        <v>167</v>
      </c>
      <c r="C421" t="s">
        <v>382</v>
      </c>
      <c r="D421">
        <v>93.1</v>
      </c>
      <c r="E421" t="s">
        <v>396</v>
      </c>
    </row>
    <row r="422" spans="1:5">
      <c r="A422" t="s">
        <v>166</v>
      </c>
      <c r="B422" t="s">
        <v>165</v>
      </c>
      <c r="C422" t="s">
        <v>335</v>
      </c>
      <c r="D422">
        <v>94.5</v>
      </c>
      <c r="E422" t="s">
        <v>396</v>
      </c>
    </row>
    <row r="423" spans="1:5">
      <c r="A423" t="s">
        <v>166</v>
      </c>
      <c r="B423" t="s">
        <v>165</v>
      </c>
      <c r="C423" t="s">
        <v>336</v>
      </c>
      <c r="D423">
        <v>93.599997999999999</v>
      </c>
      <c r="E423" t="s">
        <v>396</v>
      </c>
    </row>
    <row r="424" spans="1:5">
      <c r="A424" t="s">
        <v>166</v>
      </c>
      <c r="B424" t="s">
        <v>165</v>
      </c>
      <c r="C424" t="s">
        <v>337</v>
      </c>
      <c r="D424">
        <v>91.300003000000004</v>
      </c>
      <c r="E424" t="s">
        <v>396</v>
      </c>
    </row>
    <row r="425" spans="1:5">
      <c r="A425" t="s">
        <v>166</v>
      </c>
      <c r="B425" t="s">
        <v>165</v>
      </c>
      <c r="C425" t="s">
        <v>338</v>
      </c>
      <c r="D425">
        <v>91.900002000000001</v>
      </c>
      <c r="E425" t="s">
        <v>396</v>
      </c>
    </row>
    <row r="426" spans="1:5">
      <c r="A426" t="s">
        <v>166</v>
      </c>
      <c r="B426" t="s">
        <v>165</v>
      </c>
      <c r="C426" t="s">
        <v>382</v>
      </c>
      <c r="D426">
        <v>93.2</v>
      </c>
      <c r="E426" t="s">
        <v>396</v>
      </c>
    </row>
    <row r="427" spans="1:5">
      <c r="A427" t="s">
        <v>164</v>
      </c>
      <c r="B427" t="s">
        <v>163</v>
      </c>
      <c r="C427" t="s">
        <v>335</v>
      </c>
      <c r="D427">
        <v>91.900002000000001</v>
      </c>
      <c r="E427" t="s">
        <v>396</v>
      </c>
    </row>
    <row r="428" spans="1:5">
      <c r="A428" t="s">
        <v>164</v>
      </c>
      <c r="B428" t="s">
        <v>163</v>
      </c>
      <c r="C428" t="s">
        <v>336</v>
      </c>
      <c r="D428">
        <v>93</v>
      </c>
      <c r="E428" t="s">
        <v>396</v>
      </c>
    </row>
    <row r="429" spans="1:5">
      <c r="A429" t="s">
        <v>164</v>
      </c>
      <c r="B429" t="s">
        <v>163</v>
      </c>
      <c r="C429" t="s">
        <v>337</v>
      </c>
      <c r="D429">
        <v>93</v>
      </c>
      <c r="E429" t="s">
        <v>396</v>
      </c>
    </row>
    <row r="430" spans="1:5">
      <c r="A430" t="s">
        <v>164</v>
      </c>
      <c r="B430" t="s">
        <v>163</v>
      </c>
      <c r="C430" t="s">
        <v>338</v>
      </c>
      <c r="D430">
        <v>91.5</v>
      </c>
      <c r="E430" t="s">
        <v>396</v>
      </c>
    </row>
    <row r="431" spans="1:5">
      <c r="A431" t="s">
        <v>164</v>
      </c>
      <c r="B431" t="s">
        <v>163</v>
      </c>
      <c r="C431" t="s">
        <v>382</v>
      </c>
      <c r="D431">
        <v>89.8</v>
      </c>
      <c r="E431" t="s">
        <v>396</v>
      </c>
    </row>
    <row r="432" spans="1:5">
      <c r="A432" t="s">
        <v>162</v>
      </c>
      <c r="B432" t="s">
        <v>161</v>
      </c>
      <c r="C432" t="s">
        <v>335</v>
      </c>
      <c r="D432">
        <v>93.699996999999996</v>
      </c>
      <c r="E432" t="s">
        <v>396</v>
      </c>
    </row>
    <row r="433" spans="1:5">
      <c r="A433" t="s">
        <v>162</v>
      </c>
      <c r="B433" t="s">
        <v>161</v>
      </c>
      <c r="C433" t="s">
        <v>336</v>
      </c>
      <c r="D433">
        <v>93.800003000000004</v>
      </c>
      <c r="E433" t="s">
        <v>396</v>
      </c>
    </row>
    <row r="434" spans="1:5">
      <c r="A434" t="s">
        <v>162</v>
      </c>
      <c r="B434" t="s">
        <v>161</v>
      </c>
      <c r="C434" t="s">
        <v>337</v>
      </c>
      <c r="D434">
        <v>93.400002000000001</v>
      </c>
      <c r="E434" t="s">
        <v>396</v>
      </c>
    </row>
    <row r="435" spans="1:5">
      <c r="A435" t="s">
        <v>162</v>
      </c>
      <c r="B435" t="s">
        <v>161</v>
      </c>
      <c r="C435" t="s">
        <v>338</v>
      </c>
      <c r="D435">
        <v>93.800003000000004</v>
      </c>
      <c r="E435" t="s">
        <v>396</v>
      </c>
    </row>
    <row r="436" spans="1:5">
      <c r="A436" t="s">
        <v>162</v>
      </c>
      <c r="B436" t="s">
        <v>161</v>
      </c>
      <c r="C436" t="s">
        <v>382</v>
      </c>
      <c r="D436">
        <v>91.6</v>
      </c>
      <c r="E436" t="s">
        <v>396</v>
      </c>
    </row>
    <row r="437" spans="1:5">
      <c r="A437" t="s">
        <v>160</v>
      </c>
      <c r="B437" t="s">
        <v>159</v>
      </c>
      <c r="C437" t="s">
        <v>335</v>
      </c>
      <c r="D437">
        <v>92.099997999999999</v>
      </c>
      <c r="E437" t="s">
        <v>397</v>
      </c>
    </row>
    <row r="438" spans="1:5">
      <c r="A438" t="s">
        <v>160</v>
      </c>
      <c r="B438" t="s">
        <v>159</v>
      </c>
      <c r="C438" t="s">
        <v>336</v>
      </c>
      <c r="D438">
        <v>92.199996999999996</v>
      </c>
      <c r="E438" t="s">
        <v>397</v>
      </c>
    </row>
    <row r="439" spans="1:5">
      <c r="A439" t="s">
        <v>160</v>
      </c>
      <c r="B439" t="s">
        <v>159</v>
      </c>
      <c r="C439" t="s">
        <v>337</v>
      </c>
      <c r="D439">
        <v>93.5</v>
      </c>
      <c r="E439" t="s">
        <v>397</v>
      </c>
    </row>
    <row r="440" spans="1:5">
      <c r="A440" t="s">
        <v>160</v>
      </c>
      <c r="B440" t="s">
        <v>159</v>
      </c>
      <c r="C440" t="s">
        <v>338</v>
      </c>
      <c r="D440">
        <v>94.5</v>
      </c>
      <c r="E440" t="s">
        <v>397</v>
      </c>
    </row>
    <row r="441" spans="1:5">
      <c r="A441" t="s">
        <v>160</v>
      </c>
      <c r="B441" t="s">
        <v>159</v>
      </c>
      <c r="C441" t="s">
        <v>382</v>
      </c>
      <c r="D441">
        <v>92.3</v>
      </c>
      <c r="E441" t="s">
        <v>397</v>
      </c>
    </row>
    <row r="442" spans="1:5">
      <c r="A442" t="s">
        <v>158</v>
      </c>
      <c r="B442" t="s">
        <v>157</v>
      </c>
      <c r="C442" t="s">
        <v>335</v>
      </c>
      <c r="D442">
        <v>92.699996999999996</v>
      </c>
      <c r="E442" t="s">
        <v>396</v>
      </c>
    </row>
    <row r="443" spans="1:5">
      <c r="A443" t="s">
        <v>158</v>
      </c>
      <c r="B443" t="s">
        <v>157</v>
      </c>
      <c r="C443" t="s">
        <v>336</v>
      </c>
      <c r="D443">
        <v>92.300003000000004</v>
      </c>
      <c r="E443" t="s">
        <v>396</v>
      </c>
    </row>
    <row r="444" spans="1:5">
      <c r="A444" t="s">
        <v>158</v>
      </c>
      <c r="B444" t="s">
        <v>157</v>
      </c>
      <c r="C444" t="s">
        <v>337</v>
      </c>
      <c r="D444">
        <v>90.5</v>
      </c>
      <c r="E444" t="s">
        <v>396</v>
      </c>
    </row>
    <row r="445" spans="1:5">
      <c r="A445" t="s">
        <v>158</v>
      </c>
      <c r="B445" t="s">
        <v>157</v>
      </c>
      <c r="C445" t="s">
        <v>338</v>
      </c>
      <c r="D445">
        <v>91.199996999999996</v>
      </c>
      <c r="E445" t="s">
        <v>396</v>
      </c>
    </row>
    <row r="446" spans="1:5">
      <c r="A446" t="s">
        <v>158</v>
      </c>
      <c r="B446" t="s">
        <v>157</v>
      </c>
      <c r="C446" t="s">
        <v>382</v>
      </c>
      <c r="D446">
        <v>90.2</v>
      </c>
      <c r="E446" t="s">
        <v>396</v>
      </c>
    </row>
    <row r="447" spans="1:5">
      <c r="A447" t="s">
        <v>156</v>
      </c>
      <c r="B447" t="s">
        <v>155</v>
      </c>
      <c r="C447" t="s">
        <v>335</v>
      </c>
      <c r="D447">
        <v>93.400002000000001</v>
      </c>
      <c r="E447" t="s">
        <v>396</v>
      </c>
    </row>
    <row r="448" spans="1:5">
      <c r="A448" t="s">
        <v>156</v>
      </c>
      <c r="B448" t="s">
        <v>155</v>
      </c>
      <c r="C448" t="s">
        <v>336</v>
      </c>
      <c r="D448">
        <v>93.800003000000004</v>
      </c>
      <c r="E448" t="s">
        <v>396</v>
      </c>
    </row>
    <row r="449" spans="1:5">
      <c r="A449" t="s">
        <v>156</v>
      </c>
      <c r="B449" t="s">
        <v>155</v>
      </c>
      <c r="C449" t="s">
        <v>337</v>
      </c>
      <c r="D449">
        <v>93</v>
      </c>
      <c r="E449" t="s">
        <v>396</v>
      </c>
    </row>
    <row r="450" spans="1:5">
      <c r="A450" t="s">
        <v>156</v>
      </c>
      <c r="B450" t="s">
        <v>155</v>
      </c>
      <c r="C450" t="s">
        <v>338</v>
      </c>
      <c r="D450">
        <v>92.800003000000004</v>
      </c>
      <c r="E450" t="s">
        <v>396</v>
      </c>
    </row>
    <row r="451" spans="1:5">
      <c r="A451" t="s">
        <v>156</v>
      </c>
      <c r="B451" t="s">
        <v>155</v>
      </c>
      <c r="C451" t="s">
        <v>382</v>
      </c>
      <c r="D451">
        <v>91.9</v>
      </c>
      <c r="E451" t="s">
        <v>396</v>
      </c>
    </row>
    <row r="452" spans="1:5">
      <c r="A452" t="s">
        <v>154</v>
      </c>
      <c r="B452" t="s">
        <v>153</v>
      </c>
      <c r="C452" t="s">
        <v>335</v>
      </c>
      <c r="D452">
        <v>93.400002000000001</v>
      </c>
      <c r="E452" t="s">
        <v>396</v>
      </c>
    </row>
    <row r="453" spans="1:5">
      <c r="A453" t="s">
        <v>154</v>
      </c>
      <c r="B453" t="s">
        <v>153</v>
      </c>
      <c r="C453" t="s">
        <v>336</v>
      </c>
      <c r="D453">
        <v>92.400002000000001</v>
      </c>
      <c r="E453" t="s">
        <v>396</v>
      </c>
    </row>
    <row r="454" spans="1:5">
      <c r="A454" t="s">
        <v>154</v>
      </c>
      <c r="B454" t="s">
        <v>153</v>
      </c>
      <c r="C454" t="s">
        <v>337</v>
      </c>
      <c r="D454">
        <v>92.400002000000001</v>
      </c>
      <c r="E454" t="s">
        <v>396</v>
      </c>
    </row>
    <row r="455" spans="1:5">
      <c r="A455" t="s">
        <v>154</v>
      </c>
      <c r="B455" t="s">
        <v>153</v>
      </c>
      <c r="C455" t="s">
        <v>338</v>
      </c>
      <c r="D455">
        <v>92.699996999999996</v>
      </c>
      <c r="E455" t="s">
        <v>396</v>
      </c>
    </row>
    <row r="456" spans="1:5">
      <c r="A456" t="s">
        <v>154</v>
      </c>
      <c r="B456" t="s">
        <v>153</v>
      </c>
      <c r="C456" t="s">
        <v>382</v>
      </c>
      <c r="D456">
        <v>92.8</v>
      </c>
      <c r="E456" t="s">
        <v>396</v>
      </c>
    </row>
    <row r="457" spans="1:5">
      <c r="A457" t="s">
        <v>152</v>
      </c>
      <c r="B457" t="s">
        <v>151</v>
      </c>
      <c r="C457" t="s">
        <v>335</v>
      </c>
      <c r="D457">
        <v>94.800003000000004</v>
      </c>
      <c r="E457" t="s">
        <v>396</v>
      </c>
    </row>
    <row r="458" spans="1:5">
      <c r="A458" t="s">
        <v>152</v>
      </c>
      <c r="B458" t="s">
        <v>151</v>
      </c>
      <c r="C458" t="s">
        <v>336</v>
      </c>
      <c r="D458">
        <v>92.5</v>
      </c>
      <c r="E458" t="s">
        <v>396</v>
      </c>
    </row>
    <row r="459" spans="1:5">
      <c r="A459" t="s">
        <v>152</v>
      </c>
      <c r="B459" t="s">
        <v>151</v>
      </c>
      <c r="C459" t="s">
        <v>337</v>
      </c>
      <c r="D459">
        <v>92.099997999999999</v>
      </c>
      <c r="E459" t="s">
        <v>396</v>
      </c>
    </row>
    <row r="460" spans="1:5">
      <c r="A460" t="s">
        <v>152</v>
      </c>
      <c r="B460" t="s">
        <v>151</v>
      </c>
      <c r="C460" t="s">
        <v>338</v>
      </c>
      <c r="D460">
        <v>92.599997999999999</v>
      </c>
      <c r="E460" t="s">
        <v>396</v>
      </c>
    </row>
    <row r="461" spans="1:5">
      <c r="A461" t="s">
        <v>152</v>
      </c>
      <c r="B461" t="s">
        <v>151</v>
      </c>
      <c r="C461" t="s">
        <v>382</v>
      </c>
      <c r="D461">
        <v>93</v>
      </c>
      <c r="E461" t="s">
        <v>396</v>
      </c>
    </row>
    <row r="462" spans="1:5">
      <c r="A462" t="s">
        <v>150</v>
      </c>
      <c r="B462" t="s">
        <v>149</v>
      </c>
      <c r="C462" t="s">
        <v>335</v>
      </c>
      <c r="D462">
        <v>94</v>
      </c>
      <c r="E462" t="s">
        <v>396</v>
      </c>
    </row>
    <row r="463" spans="1:5">
      <c r="A463" t="s">
        <v>150</v>
      </c>
      <c r="B463" t="s">
        <v>149</v>
      </c>
      <c r="C463" t="s">
        <v>336</v>
      </c>
      <c r="D463">
        <v>94.5</v>
      </c>
      <c r="E463" t="s">
        <v>396</v>
      </c>
    </row>
    <row r="464" spans="1:5">
      <c r="A464" t="s">
        <v>150</v>
      </c>
      <c r="B464" t="s">
        <v>149</v>
      </c>
      <c r="C464" t="s">
        <v>337</v>
      </c>
      <c r="D464">
        <v>92.5</v>
      </c>
      <c r="E464" t="s">
        <v>396</v>
      </c>
    </row>
    <row r="465" spans="1:5">
      <c r="A465" t="s">
        <v>150</v>
      </c>
      <c r="B465" t="s">
        <v>149</v>
      </c>
      <c r="C465" t="s">
        <v>338</v>
      </c>
      <c r="D465">
        <v>92.199996999999996</v>
      </c>
      <c r="E465" t="s">
        <v>396</v>
      </c>
    </row>
    <row r="466" spans="1:5">
      <c r="A466" t="s">
        <v>150</v>
      </c>
      <c r="B466" t="s">
        <v>149</v>
      </c>
      <c r="C466" t="s">
        <v>382</v>
      </c>
      <c r="D466">
        <v>91.3</v>
      </c>
      <c r="E466" t="s">
        <v>396</v>
      </c>
    </row>
    <row r="467" spans="1:5">
      <c r="A467" t="s">
        <v>148</v>
      </c>
      <c r="B467" t="s">
        <v>147</v>
      </c>
      <c r="C467" t="s">
        <v>335</v>
      </c>
      <c r="D467">
        <v>92.699996999999996</v>
      </c>
      <c r="E467" t="s">
        <v>396</v>
      </c>
    </row>
    <row r="468" spans="1:5">
      <c r="A468" t="s">
        <v>148</v>
      </c>
      <c r="B468" t="s">
        <v>147</v>
      </c>
      <c r="C468" t="s">
        <v>336</v>
      </c>
      <c r="D468">
        <v>91.800003000000004</v>
      </c>
      <c r="E468" t="s">
        <v>396</v>
      </c>
    </row>
    <row r="469" spans="1:5">
      <c r="A469" t="s">
        <v>148</v>
      </c>
      <c r="B469" t="s">
        <v>147</v>
      </c>
      <c r="C469" t="s">
        <v>337</v>
      </c>
      <c r="D469">
        <v>93.5</v>
      </c>
      <c r="E469" t="s">
        <v>396</v>
      </c>
    </row>
    <row r="470" spans="1:5">
      <c r="A470" t="s">
        <v>148</v>
      </c>
      <c r="B470" t="s">
        <v>147</v>
      </c>
      <c r="C470" t="s">
        <v>338</v>
      </c>
      <c r="D470">
        <v>93.800003000000004</v>
      </c>
      <c r="E470" t="s">
        <v>396</v>
      </c>
    </row>
    <row r="471" spans="1:5">
      <c r="A471" t="s">
        <v>148</v>
      </c>
      <c r="B471" t="s">
        <v>147</v>
      </c>
      <c r="C471" t="s">
        <v>382</v>
      </c>
      <c r="D471">
        <v>92.6</v>
      </c>
      <c r="E471" t="s">
        <v>396</v>
      </c>
    </row>
    <row r="472" spans="1:5">
      <c r="A472" t="s">
        <v>146</v>
      </c>
      <c r="B472" t="s">
        <v>145</v>
      </c>
      <c r="C472" t="s">
        <v>335</v>
      </c>
      <c r="D472">
        <v>94</v>
      </c>
      <c r="E472" t="s">
        <v>396</v>
      </c>
    </row>
    <row r="473" spans="1:5">
      <c r="A473" t="s">
        <v>146</v>
      </c>
      <c r="B473" t="s">
        <v>145</v>
      </c>
      <c r="C473" t="s">
        <v>336</v>
      </c>
      <c r="D473">
        <v>94.199996999999996</v>
      </c>
      <c r="E473" t="s">
        <v>396</v>
      </c>
    </row>
    <row r="474" spans="1:5">
      <c r="A474" t="s">
        <v>146</v>
      </c>
      <c r="B474" t="s">
        <v>145</v>
      </c>
      <c r="C474" t="s">
        <v>337</v>
      </c>
      <c r="D474">
        <v>93.800003000000004</v>
      </c>
      <c r="E474" t="s">
        <v>396</v>
      </c>
    </row>
    <row r="475" spans="1:5">
      <c r="A475" t="s">
        <v>146</v>
      </c>
      <c r="B475" t="s">
        <v>145</v>
      </c>
      <c r="C475" t="s">
        <v>338</v>
      </c>
      <c r="D475">
        <v>94</v>
      </c>
      <c r="E475" t="s">
        <v>396</v>
      </c>
    </row>
    <row r="476" spans="1:5">
      <c r="A476" t="s">
        <v>146</v>
      </c>
      <c r="B476" t="s">
        <v>145</v>
      </c>
      <c r="C476" t="s">
        <v>382</v>
      </c>
      <c r="D476">
        <v>90.9</v>
      </c>
      <c r="E476" t="s">
        <v>396</v>
      </c>
    </row>
    <row r="477" spans="1:5">
      <c r="A477" t="s">
        <v>144</v>
      </c>
      <c r="B477" t="s">
        <v>143</v>
      </c>
      <c r="C477" t="s">
        <v>335</v>
      </c>
      <c r="D477">
        <v>94.599997999999999</v>
      </c>
      <c r="E477" t="s">
        <v>396</v>
      </c>
    </row>
    <row r="478" spans="1:5">
      <c r="A478" t="s">
        <v>144</v>
      </c>
      <c r="B478" t="s">
        <v>143</v>
      </c>
      <c r="C478" t="s">
        <v>336</v>
      </c>
      <c r="D478">
        <v>91.699996999999996</v>
      </c>
      <c r="E478" t="s">
        <v>396</v>
      </c>
    </row>
    <row r="479" spans="1:5">
      <c r="A479" t="s">
        <v>144</v>
      </c>
      <c r="B479" t="s">
        <v>143</v>
      </c>
      <c r="C479" t="s">
        <v>337</v>
      </c>
      <c r="D479">
        <v>91.5</v>
      </c>
      <c r="E479" t="s">
        <v>396</v>
      </c>
    </row>
    <row r="480" spans="1:5">
      <c r="A480" t="s">
        <v>144</v>
      </c>
      <c r="B480" t="s">
        <v>143</v>
      </c>
      <c r="C480" t="s">
        <v>338</v>
      </c>
      <c r="D480">
        <v>92.900002000000001</v>
      </c>
      <c r="E480" t="s">
        <v>396</v>
      </c>
    </row>
    <row r="481" spans="1:5">
      <c r="A481" t="s">
        <v>144</v>
      </c>
      <c r="B481" t="s">
        <v>143</v>
      </c>
      <c r="C481" t="s">
        <v>382</v>
      </c>
      <c r="D481">
        <v>90</v>
      </c>
      <c r="E481" t="s">
        <v>396</v>
      </c>
    </row>
    <row r="482" spans="1:5">
      <c r="A482" t="s">
        <v>142</v>
      </c>
      <c r="B482" t="s">
        <v>141</v>
      </c>
      <c r="C482" t="s">
        <v>335</v>
      </c>
      <c r="D482">
        <v>93.800003000000004</v>
      </c>
      <c r="E482" t="s">
        <v>396</v>
      </c>
    </row>
    <row r="483" spans="1:5">
      <c r="A483" t="s">
        <v>142</v>
      </c>
      <c r="B483" t="s">
        <v>141</v>
      </c>
      <c r="C483" t="s">
        <v>336</v>
      </c>
      <c r="D483">
        <v>93</v>
      </c>
      <c r="E483" t="s">
        <v>396</v>
      </c>
    </row>
    <row r="484" spans="1:5">
      <c r="A484" t="s">
        <v>142</v>
      </c>
      <c r="B484" t="s">
        <v>141</v>
      </c>
      <c r="C484" t="s">
        <v>337</v>
      </c>
      <c r="D484">
        <v>92.800003000000004</v>
      </c>
      <c r="E484" t="s">
        <v>396</v>
      </c>
    </row>
    <row r="485" spans="1:5">
      <c r="A485" t="s">
        <v>142</v>
      </c>
      <c r="B485" t="s">
        <v>141</v>
      </c>
      <c r="C485" t="s">
        <v>338</v>
      </c>
      <c r="D485">
        <v>91.599997999999999</v>
      </c>
      <c r="E485" t="s">
        <v>396</v>
      </c>
    </row>
    <row r="486" spans="1:5">
      <c r="A486" t="s">
        <v>142</v>
      </c>
      <c r="B486" t="s">
        <v>141</v>
      </c>
      <c r="C486" t="s">
        <v>382</v>
      </c>
      <c r="D486">
        <v>91.6</v>
      </c>
      <c r="E486" t="s">
        <v>396</v>
      </c>
    </row>
    <row r="487" spans="1:5">
      <c r="A487" t="s">
        <v>140</v>
      </c>
      <c r="B487" t="s">
        <v>139</v>
      </c>
      <c r="C487" t="s">
        <v>335</v>
      </c>
      <c r="D487">
        <v>92.400002000000001</v>
      </c>
      <c r="E487" t="s">
        <v>396</v>
      </c>
    </row>
    <row r="488" spans="1:5">
      <c r="A488" t="s">
        <v>140</v>
      </c>
      <c r="B488" t="s">
        <v>139</v>
      </c>
      <c r="C488" t="s">
        <v>336</v>
      </c>
      <c r="D488">
        <v>92.699996999999996</v>
      </c>
      <c r="E488" t="s">
        <v>396</v>
      </c>
    </row>
    <row r="489" spans="1:5">
      <c r="A489" t="s">
        <v>140</v>
      </c>
      <c r="B489" t="s">
        <v>139</v>
      </c>
      <c r="C489" t="s">
        <v>337</v>
      </c>
      <c r="D489">
        <v>91.400002000000001</v>
      </c>
      <c r="E489" t="s">
        <v>396</v>
      </c>
    </row>
    <row r="490" spans="1:5">
      <c r="A490" t="s">
        <v>140</v>
      </c>
      <c r="B490" t="s">
        <v>139</v>
      </c>
      <c r="C490" t="s">
        <v>338</v>
      </c>
      <c r="D490">
        <v>93</v>
      </c>
      <c r="E490" t="s">
        <v>396</v>
      </c>
    </row>
    <row r="491" spans="1:5">
      <c r="A491" t="s">
        <v>140</v>
      </c>
      <c r="B491" t="s">
        <v>139</v>
      </c>
      <c r="C491" t="s">
        <v>382</v>
      </c>
      <c r="D491">
        <v>89.7</v>
      </c>
      <c r="E491" t="s">
        <v>396</v>
      </c>
    </row>
    <row r="492" spans="1:5">
      <c r="A492" t="s">
        <v>138</v>
      </c>
      <c r="B492" t="s">
        <v>137</v>
      </c>
      <c r="C492" t="s">
        <v>335</v>
      </c>
      <c r="D492">
        <v>93.5</v>
      </c>
      <c r="E492" t="s">
        <v>396</v>
      </c>
    </row>
    <row r="493" spans="1:5">
      <c r="A493" t="s">
        <v>138</v>
      </c>
      <c r="B493" t="s">
        <v>137</v>
      </c>
      <c r="C493" t="s">
        <v>336</v>
      </c>
      <c r="D493">
        <v>92.400002000000001</v>
      </c>
      <c r="E493" t="s">
        <v>396</v>
      </c>
    </row>
    <row r="494" spans="1:5">
      <c r="A494" t="s">
        <v>138</v>
      </c>
      <c r="B494" t="s">
        <v>137</v>
      </c>
      <c r="C494" t="s">
        <v>337</v>
      </c>
      <c r="D494">
        <v>92.900002000000001</v>
      </c>
      <c r="E494" t="s">
        <v>396</v>
      </c>
    </row>
    <row r="495" spans="1:5">
      <c r="A495" t="s">
        <v>138</v>
      </c>
      <c r="B495" t="s">
        <v>137</v>
      </c>
      <c r="C495" t="s">
        <v>338</v>
      </c>
      <c r="D495">
        <v>92</v>
      </c>
      <c r="E495" t="s">
        <v>396</v>
      </c>
    </row>
    <row r="496" spans="1:5">
      <c r="A496" t="s">
        <v>138</v>
      </c>
      <c r="B496" t="s">
        <v>137</v>
      </c>
      <c r="C496" t="s">
        <v>382</v>
      </c>
      <c r="D496">
        <v>90.4</v>
      </c>
      <c r="E496" t="s">
        <v>396</v>
      </c>
    </row>
    <row r="497" spans="1:5">
      <c r="A497" t="s">
        <v>136</v>
      </c>
      <c r="B497" t="s">
        <v>135</v>
      </c>
      <c r="C497" t="s">
        <v>335</v>
      </c>
      <c r="D497">
        <v>93.099997999999999</v>
      </c>
      <c r="E497" t="s">
        <v>396</v>
      </c>
    </row>
    <row r="498" spans="1:5">
      <c r="A498" t="s">
        <v>136</v>
      </c>
      <c r="B498" t="s">
        <v>135</v>
      </c>
      <c r="C498" t="s">
        <v>336</v>
      </c>
      <c r="D498">
        <v>92.800003000000004</v>
      </c>
      <c r="E498" t="s">
        <v>396</v>
      </c>
    </row>
    <row r="499" spans="1:5">
      <c r="A499" t="s">
        <v>136</v>
      </c>
      <c r="B499" t="s">
        <v>135</v>
      </c>
      <c r="C499" t="s">
        <v>337</v>
      </c>
      <c r="D499">
        <v>90.5</v>
      </c>
      <c r="E499" t="s">
        <v>396</v>
      </c>
    </row>
    <row r="500" spans="1:5">
      <c r="A500" t="s">
        <v>136</v>
      </c>
      <c r="B500" t="s">
        <v>135</v>
      </c>
      <c r="C500" t="s">
        <v>338</v>
      </c>
      <c r="D500">
        <v>93.300003000000004</v>
      </c>
      <c r="E500" t="s">
        <v>396</v>
      </c>
    </row>
    <row r="501" spans="1:5">
      <c r="A501" t="s">
        <v>136</v>
      </c>
      <c r="B501" t="s">
        <v>135</v>
      </c>
      <c r="C501" t="s">
        <v>382</v>
      </c>
      <c r="D501">
        <v>90.3</v>
      </c>
      <c r="E501" t="s">
        <v>396</v>
      </c>
    </row>
    <row r="502" spans="1:5">
      <c r="A502" t="s">
        <v>134</v>
      </c>
      <c r="B502" t="s">
        <v>133</v>
      </c>
      <c r="C502" t="s">
        <v>335</v>
      </c>
      <c r="D502">
        <v>94.400002000000001</v>
      </c>
      <c r="E502" t="s">
        <v>397</v>
      </c>
    </row>
    <row r="503" spans="1:5">
      <c r="A503" t="s">
        <v>134</v>
      </c>
      <c r="B503" t="s">
        <v>133</v>
      </c>
      <c r="C503" t="s">
        <v>336</v>
      </c>
      <c r="D503">
        <v>92.599997999999999</v>
      </c>
      <c r="E503" t="s">
        <v>397</v>
      </c>
    </row>
    <row r="504" spans="1:5">
      <c r="A504" t="s">
        <v>134</v>
      </c>
      <c r="B504" t="s">
        <v>133</v>
      </c>
      <c r="C504" t="s">
        <v>337</v>
      </c>
      <c r="D504">
        <v>92</v>
      </c>
      <c r="E504" t="s">
        <v>397</v>
      </c>
    </row>
    <row r="505" spans="1:5">
      <c r="A505" t="s">
        <v>134</v>
      </c>
      <c r="B505" t="s">
        <v>133</v>
      </c>
      <c r="C505" t="s">
        <v>338</v>
      </c>
      <c r="D505">
        <v>93.5</v>
      </c>
      <c r="E505" t="s">
        <v>397</v>
      </c>
    </row>
    <row r="506" spans="1:5">
      <c r="A506" t="s">
        <v>134</v>
      </c>
      <c r="B506" t="s">
        <v>133</v>
      </c>
      <c r="C506" t="s">
        <v>382</v>
      </c>
      <c r="D506">
        <v>89.3</v>
      </c>
      <c r="E506" t="s">
        <v>397</v>
      </c>
    </row>
    <row r="507" spans="1:5">
      <c r="A507" t="s">
        <v>132</v>
      </c>
      <c r="B507" t="s">
        <v>131</v>
      </c>
      <c r="C507" t="s">
        <v>335</v>
      </c>
      <c r="D507">
        <v>91.400002000000001</v>
      </c>
      <c r="E507" t="s">
        <v>396</v>
      </c>
    </row>
    <row r="508" spans="1:5">
      <c r="A508" t="s">
        <v>132</v>
      </c>
      <c r="B508" t="s">
        <v>131</v>
      </c>
      <c r="C508" t="s">
        <v>336</v>
      </c>
      <c r="D508">
        <v>90.5</v>
      </c>
      <c r="E508" t="s">
        <v>396</v>
      </c>
    </row>
    <row r="509" spans="1:5">
      <c r="A509" t="s">
        <v>132</v>
      </c>
      <c r="B509" t="s">
        <v>131</v>
      </c>
      <c r="C509" t="s">
        <v>337</v>
      </c>
      <c r="D509">
        <v>91.199996999999996</v>
      </c>
      <c r="E509" t="s">
        <v>396</v>
      </c>
    </row>
    <row r="510" spans="1:5">
      <c r="A510" t="s">
        <v>132</v>
      </c>
      <c r="B510" t="s">
        <v>131</v>
      </c>
      <c r="C510" t="s">
        <v>338</v>
      </c>
      <c r="D510">
        <v>91.400002000000001</v>
      </c>
      <c r="E510" t="s">
        <v>396</v>
      </c>
    </row>
    <row r="511" spans="1:5">
      <c r="A511" t="s">
        <v>132</v>
      </c>
      <c r="B511" t="s">
        <v>131</v>
      </c>
      <c r="C511" t="s">
        <v>382</v>
      </c>
      <c r="D511">
        <v>90</v>
      </c>
      <c r="E511" t="s">
        <v>396</v>
      </c>
    </row>
    <row r="512" spans="1:5">
      <c r="A512" t="s">
        <v>130</v>
      </c>
      <c r="B512" t="s">
        <v>129</v>
      </c>
      <c r="C512" t="s">
        <v>335</v>
      </c>
      <c r="D512">
        <v>95.199996999999996</v>
      </c>
      <c r="E512" t="s">
        <v>395</v>
      </c>
    </row>
    <row r="513" spans="1:5">
      <c r="A513" t="s">
        <v>130</v>
      </c>
      <c r="B513" t="s">
        <v>129</v>
      </c>
      <c r="C513" t="s">
        <v>336</v>
      </c>
      <c r="D513">
        <v>93.400002000000001</v>
      </c>
      <c r="E513" t="s">
        <v>395</v>
      </c>
    </row>
    <row r="514" spans="1:5">
      <c r="A514" t="s">
        <v>130</v>
      </c>
      <c r="B514" t="s">
        <v>129</v>
      </c>
      <c r="C514" t="s">
        <v>337</v>
      </c>
      <c r="D514">
        <v>92.300003000000004</v>
      </c>
      <c r="E514" t="s">
        <v>395</v>
      </c>
    </row>
    <row r="515" spans="1:5">
      <c r="A515" t="s">
        <v>130</v>
      </c>
      <c r="B515" t="s">
        <v>129</v>
      </c>
      <c r="C515" t="s">
        <v>338</v>
      </c>
      <c r="D515">
        <v>92.599997999999999</v>
      </c>
      <c r="E515" t="s">
        <v>395</v>
      </c>
    </row>
    <row r="516" spans="1:5">
      <c r="A516" t="s">
        <v>130</v>
      </c>
      <c r="B516" t="s">
        <v>129</v>
      </c>
      <c r="C516" t="s">
        <v>382</v>
      </c>
      <c r="D516">
        <v>89.5</v>
      </c>
      <c r="E516" t="s">
        <v>395</v>
      </c>
    </row>
    <row r="517" spans="1:5">
      <c r="A517" t="s">
        <v>128</v>
      </c>
      <c r="B517" t="s">
        <v>127</v>
      </c>
      <c r="C517" t="s">
        <v>335</v>
      </c>
      <c r="D517">
        <v>94</v>
      </c>
      <c r="E517" t="s">
        <v>396</v>
      </c>
    </row>
    <row r="518" spans="1:5">
      <c r="A518" t="s">
        <v>128</v>
      </c>
      <c r="B518" t="s">
        <v>127</v>
      </c>
      <c r="C518" t="s">
        <v>336</v>
      </c>
      <c r="D518">
        <v>93.900002000000001</v>
      </c>
      <c r="E518" t="s">
        <v>396</v>
      </c>
    </row>
    <row r="519" spans="1:5">
      <c r="A519" t="s">
        <v>128</v>
      </c>
      <c r="B519" t="s">
        <v>127</v>
      </c>
      <c r="C519" t="s">
        <v>337</v>
      </c>
      <c r="D519">
        <v>93.800003000000004</v>
      </c>
      <c r="E519" t="s">
        <v>396</v>
      </c>
    </row>
    <row r="520" spans="1:5">
      <c r="A520" t="s">
        <v>128</v>
      </c>
      <c r="B520" t="s">
        <v>127</v>
      </c>
      <c r="C520" t="s">
        <v>338</v>
      </c>
      <c r="D520">
        <v>93.199996999999996</v>
      </c>
      <c r="E520" t="s">
        <v>396</v>
      </c>
    </row>
    <row r="521" spans="1:5">
      <c r="A521" t="s">
        <v>128</v>
      </c>
      <c r="B521" t="s">
        <v>127</v>
      </c>
      <c r="C521" t="s">
        <v>382</v>
      </c>
      <c r="D521">
        <v>92.5</v>
      </c>
      <c r="E521" t="s">
        <v>396</v>
      </c>
    </row>
    <row r="522" spans="1:5">
      <c r="A522" t="s">
        <v>126</v>
      </c>
      <c r="B522" t="s">
        <v>125</v>
      </c>
      <c r="C522" t="s">
        <v>335</v>
      </c>
      <c r="D522">
        <v>93.199996999999996</v>
      </c>
      <c r="E522" t="s">
        <v>396</v>
      </c>
    </row>
    <row r="523" spans="1:5">
      <c r="A523" t="s">
        <v>126</v>
      </c>
      <c r="B523" t="s">
        <v>125</v>
      </c>
      <c r="C523" t="s">
        <v>336</v>
      </c>
      <c r="D523">
        <v>92.400002000000001</v>
      </c>
      <c r="E523" t="s">
        <v>396</v>
      </c>
    </row>
    <row r="524" spans="1:5">
      <c r="A524" t="s">
        <v>126</v>
      </c>
      <c r="B524" t="s">
        <v>125</v>
      </c>
      <c r="C524" t="s">
        <v>337</v>
      </c>
      <c r="D524">
        <v>92.300003000000004</v>
      </c>
      <c r="E524" t="s">
        <v>396</v>
      </c>
    </row>
    <row r="525" spans="1:5">
      <c r="A525" t="s">
        <v>126</v>
      </c>
      <c r="B525" t="s">
        <v>125</v>
      </c>
      <c r="C525" t="s">
        <v>338</v>
      </c>
      <c r="D525">
        <v>92.699996999999996</v>
      </c>
      <c r="E525" t="s">
        <v>396</v>
      </c>
    </row>
    <row r="526" spans="1:5">
      <c r="A526" t="s">
        <v>126</v>
      </c>
      <c r="B526" t="s">
        <v>125</v>
      </c>
      <c r="C526" t="s">
        <v>382</v>
      </c>
      <c r="D526">
        <v>91.5</v>
      </c>
      <c r="E526" t="s">
        <v>396</v>
      </c>
    </row>
    <row r="527" spans="1:5">
      <c r="A527" t="s">
        <v>124</v>
      </c>
      <c r="B527" t="s">
        <v>123</v>
      </c>
      <c r="C527" t="s">
        <v>335</v>
      </c>
      <c r="D527">
        <v>93</v>
      </c>
      <c r="E527" t="s">
        <v>396</v>
      </c>
    </row>
    <row r="528" spans="1:5">
      <c r="A528" t="s">
        <v>124</v>
      </c>
      <c r="B528" t="s">
        <v>123</v>
      </c>
      <c r="C528" t="s">
        <v>336</v>
      </c>
      <c r="D528">
        <v>92.099997999999999</v>
      </c>
      <c r="E528" t="s">
        <v>396</v>
      </c>
    </row>
    <row r="529" spans="1:5">
      <c r="A529" t="s">
        <v>124</v>
      </c>
      <c r="B529" t="s">
        <v>123</v>
      </c>
      <c r="C529" t="s">
        <v>337</v>
      </c>
      <c r="D529">
        <v>90.800003000000004</v>
      </c>
      <c r="E529" t="s">
        <v>396</v>
      </c>
    </row>
    <row r="530" spans="1:5">
      <c r="A530" t="s">
        <v>124</v>
      </c>
      <c r="B530" t="s">
        <v>123</v>
      </c>
      <c r="C530" t="s">
        <v>338</v>
      </c>
      <c r="D530">
        <v>91.800003000000004</v>
      </c>
      <c r="E530" t="s">
        <v>396</v>
      </c>
    </row>
    <row r="531" spans="1:5">
      <c r="A531" t="s">
        <v>124</v>
      </c>
      <c r="B531" t="s">
        <v>123</v>
      </c>
      <c r="C531" t="s">
        <v>382</v>
      </c>
      <c r="D531">
        <v>90.2</v>
      </c>
      <c r="E531" t="s">
        <v>396</v>
      </c>
    </row>
    <row r="532" spans="1:5">
      <c r="A532" t="s">
        <v>122</v>
      </c>
      <c r="B532" t="s">
        <v>121</v>
      </c>
      <c r="C532" t="s">
        <v>335</v>
      </c>
      <c r="D532">
        <v>93.199996999999996</v>
      </c>
      <c r="E532" t="s">
        <v>396</v>
      </c>
    </row>
    <row r="533" spans="1:5">
      <c r="A533" t="s">
        <v>122</v>
      </c>
      <c r="B533" t="s">
        <v>121</v>
      </c>
      <c r="C533" t="s">
        <v>336</v>
      </c>
      <c r="D533">
        <v>92.400002000000001</v>
      </c>
      <c r="E533" t="s">
        <v>396</v>
      </c>
    </row>
    <row r="534" spans="1:5">
      <c r="A534" t="s">
        <v>122</v>
      </c>
      <c r="B534" t="s">
        <v>121</v>
      </c>
      <c r="C534" t="s">
        <v>337</v>
      </c>
      <c r="D534">
        <v>92.800003000000004</v>
      </c>
      <c r="E534" t="s">
        <v>396</v>
      </c>
    </row>
    <row r="535" spans="1:5">
      <c r="A535" t="s">
        <v>122</v>
      </c>
      <c r="B535" t="s">
        <v>121</v>
      </c>
      <c r="C535" t="s">
        <v>338</v>
      </c>
      <c r="D535">
        <v>92</v>
      </c>
      <c r="E535" t="s">
        <v>396</v>
      </c>
    </row>
    <row r="536" spans="1:5">
      <c r="A536" t="s">
        <v>122</v>
      </c>
      <c r="B536" t="s">
        <v>121</v>
      </c>
      <c r="C536" t="s">
        <v>382</v>
      </c>
      <c r="D536">
        <v>92</v>
      </c>
      <c r="E536" t="s">
        <v>396</v>
      </c>
    </row>
    <row r="537" spans="1:5">
      <c r="A537" t="s">
        <v>120</v>
      </c>
      <c r="B537" t="s">
        <v>119</v>
      </c>
      <c r="C537" t="s">
        <v>335</v>
      </c>
      <c r="D537">
        <v>92.300003000000004</v>
      </c>
      <c r="E537" t="s">
        <v>396</v>
      </c>
    </row>
    <row r="538" spans="1:5">
      <c r="A538" t="s">
        <v>120</v>
      </c>
      <c r="B538" t="s">
        <v>119</v>
      </c>
      <c r="C538" t="s">
        <v>336</v>
      </c>
      <c r="D538">
        <v>90.800003000000004</v>
      </c>
      <c r="E538" t="s">
        <v>396</v>
      </c>
    </row>
    <row r="539" spans="1:5">
      <c r="A539" t="s">
        <v>120</v>
      </c>
      <c r="B539" t="s">
        <v>119</v>
      </c>
      <c r="C539" t="s">
        <v>337</v>
      </c>
      <c r="D539">
        <v>91.900002000000001</v>
      </c>
      <c r="E539" t="s">
        <v>396</v>
      </c>
    </row>
    <row r="540" spans="1:5">
      <c r="A540" t="s">
        <v>120</v>
      </c>
      <c r="B540" t="s">
        <v>119</v>
      </c>
      <c r="C540" t="s">
        <v>338</v>
      </c>
      <c r="D540">
        <v>92.099997999999999</v>
      </c>
      <c r="E540" t="s">
        <v>396</v>
      </c>
    </row>
    <row r="541" spans="1:5">
      <c r="A541" t="s">
        <v>120</v>
      </c>
      <c r="B541" t="s">
        <v>119</v>
      </c>
      <c r="C541" t="s">
        <v>382</v>
      </c>
      <c r="D541">
        <v>91.2</v>
      </c>
      <c r="E541" t="s">
        <v>396</v>
      </c>
    </row>
    <row r="542" spans="1:5">
      <c r="A542" t="s">
        <v>118</v>
      </c>
      <c r="B542" t="s">
        <v>117</v>
      </c>
      <c r="C542" t="s">
        <v>335</v>
      </c>
      <c r="D542">
        <v>94.699996999999996</v>
      </c>
      <c r="E542" t="s">
        <v>396</v>
      </c>
    </row>
    <row r="543" spans="1:5">
      <c r="A543" t="s">
        <v>118</v>
      </c>
      <c r="B543" t="s">
        <v>117</v>
      </c>
      <c r="C543" t="s">
        <v>336</v>
      </c>
      <c r="D543">
        <v>94.300003000000004</v>
      </c>
      <c r="E543" t="s">
        <v>396</v>
      </c>
    </row>
    <row r="544" spans="1:5">
      <c r="A544" t="s">
        <v>118</v>
      </c>
      <c r="B544" t="s">
        <v>117</v>
      </c>
      <c r="C544" t="s">
        <v>337</v>
      </c>
      <c r="D544">
        <v>94.099997999999999</v>
      </c>
      <c r="E544" t="s">
        <v>396</v>
      </c>
    </row>
    <row r="545" spans="1:5">
      <c r="A545" t="s">
        <v>118</v>
      </c>
      <c r="B545" t="s">
        <v>117</v>
      </c>
      <c r="C545" t="s">
        <v>338</v>
      </c>
      <c r="D545">
        <v>94.300003000000004</v>
      </c>
      <c r="E545" t="s">
        <v>396</v>
      </c>
    </row>
    <row r="546" spans="1:5">
      <c r="A546" t="s">
        <v>118</v>
      </c>
      <c r="B546" t="s">
        <v>117</v>
      </c>
      <c r="C546" t="s">
        <v>382</v>
      </c>
      <c r="D546">
        <v>94.7</v>
      </c>
      <c r="E546" t="s">
        <v>396</v>
      </c>
    </row>
    <row r="547" spans="1:5">
      <c r="A547" t="s">
        <v>116</v>
      </c>
      <c r="B547" t="s">
        <v>115</v>
      </c>
      <c r="C547" t="s">
        <v>335</v>
      </c>
      <c r="D547">
        <v>93.900002000000001</v>
      </c>
      <c r="E547" t="s">
        <v>396</v>
      </c>
    </row>
    <row r="548" spans="1:5">
      <c r="A548" t="s">
        <v>116</v>
      </c>
      <c r="B548" t="s">
        <v>115</v>
      </c>
      <c r="C548" t="s">
        <v>336</v>
      </c>
      <c r="D548">
        <v>94.599997999999999</v>
      </c>
      <c r="E548" t="s">
        <v>396</v>
      </c>
    </row>
    <row r="549" spans="1:5">
      <c r="A549" t="s">
        <v>116</v>
      </c>
      <c r="B549" t="s">
        <v>115</v>
      </c>
      <c r="C549" t="s">
        <v>337</v>
      </c>
      <c r="D549">
        <v>94</v>
      </c>
      <c r="E549" t="s">
        <v>396</v>
      </c>
    </row>
    <row r="550" spans="1:5">
      <c r="A550" t="s">
        <v>116</v>
      </c>
      <c r="B550" t="s">
        <v>115</v>
      </c>
      <c r="C550" t="s">
        <v>338</v>
      </c>
      <c r="D550">
        <v>95.099997999999999</v>
      </c>
      <c r="E550" t="s">
        <v>396</v>
      </c>
    </row>
    <row r="551" spans="1:5">
      <c r="A551" t="s">
        <v>116</v>
      </c>
      <c r="B551" t="s">
        <v>115</v>
      </c>
      <c r="C551" t="s">
        <v>382</v>
      </c>
      <c r="D551">
        <v>93</v>
      </c>
      <c r="E551" t="s">
        <v>396</v>
      </c>
    </row>
    <row r="552" spans="1:5">
      <c r="A552" t="s">
        <v>114</v>
      </c>
      <c r="B552" t="s">
        <v>113</v>
      </c>
      <c r="C552" t="s">
        <v>335</v>
      </c>
      <c r="D552">
        <v>93.199996999999996</v>
      </c>
      <c r="E552" t="s">
        <v>396</v>
      </c>
    </row>
    <row r="553" spans="1:5">
      <c r="A553" t="s">
        <v>114</v>
      </c>
      <c r="B553" t="s">
        <v>113</v>
      </c>
      <c r="C553" t="s">
        <v>336</v>
      </c>
      <c r="D553">
        <v>92.900002000000001</v>
      </c>
      <c r="E553" t="s">
        <v>396</v>
      </c>
    </row>
    <row r="554" spans="1:5">
      <c r="A554" t="s">
        <v>114</v>
      </c>
      <c r="B554" t="s">
        <v>113</v>
      </c>
      <c r="C554" t="s">
        <v>337</v>
      </c>
      <c r="D554">
        <v>91.599997999999999</v>
      </c>
      <c r="E554" t="s">
        <v>396</v>
      </c>
    </row>
    <row r="555" spans="1:5">
      <c r="A555" t="s">
        <v>114</v>
      </c>
      <c r="B555" t="s">
        <v>113</v>
      </c>
      <c r="C555" t="s">
        <v>338</v>
      </c>
      <c r="D555">
        <v>92.599997999999999</v>
      </c>
      <c r="E555" t="s">
        <v>396</v>
      </c>
    </row>
    <row r="556" spans="1:5">
      <c r="A556" t="s">
        <v>114</v>
      </c>
      <c r="B556" t="s">
        <v>113</v>
      </c>
      <c r="C556" t="s">
        <v>382</v>
      </c>
      <c r="D556">
        <v>91.9</v>
      </c>
      <c r="E556" t="s">
        <v>396</v>
      </c>
    </row>
    <row r="557" spans="1:5">
      <c r="A557" t="s">
        <v>112</v>
      </c>
      <c r="B557" t="s">
        <v>111</v>
      </c>
      <c r="C557" t="s">
        <v>335</v>
      </c>
      <c r="D557">
        <v>91.400002000000001</v>
      </c>
      <c r="E557" t="s">
        <v>396</v>
      </c>
    </row>
    <row r="558" spans="1:5">
      <c r="A558" t="s">
        <v>112</v>
      </c>
      <c r="B558" t="s">
        <v>111</v>
      </c>
      <c r="C558" t="s">
        <v>336</v>
      </c>
      <c r="D558">
        <v>94.199996999999996</v>
      </c>
      <c r="E558" t="s">
        <v>396</v>
      </c>
    </row>
    <row r="559" spans="1:5">
      <c r="A559" t="s">
        <v>112</v>
      </c>
      <c r="B559" t="s">
        <v>111</v>
      </c>
      <c r="C559" t="s">
        <v>337</v>
      </c>
      <c r="D559">
        <v>93.300003000000004</v>
      </c>
      <c r="E559" t="s">
        <v>396</v>
      </c>
    </row>
    <row r="560" spans="1:5">
      <c r="A560" t="s">
        <v>112</v>
      </c>
      <c r="B560" t="s">
        <v>111</v>
      </c>
      <c r="C560" t="s">
        <v>338</v>
      </c>
      <c r="D560">
        <v>93.099997999999999</v>
      </c>
      <c r="E560" t="s">
        <v>396</v>
      </c>
    </row>
    <row r="561" spans="1:5">
      <c r="A561" t="s">
        <v>112</v>
      </c>
      <c r="B561" t="s">
        <v>111</v>
      </c>
      <c r="C561" t="s">
        <v>382</v>
      </c>
      <c r="D561">
        <v>93</v>
      </c>
      <c r="E561" t="s">
        <v>396</v>
      </c>
    </row>
    <row r="562" spans="1:5">
      <c r="A562" t="s">
        <v>110</v>
      </c>
      <c r="B562" t="s">
        <v>109</v>
      </c>
      <c r="C562" t="s">
        <v>335</v>
      </c>
      <c r="D562">
        <v>94.199996999999996</v>
      </c>
      <c r="E562" t="s">
        <v>396</v>
      </c>
    </row>
    <row r="563" spans="1:5">
      <c r="A563" t="s">
        <v>110</v>
      </c>
      <c r="B563" t="s">
        <v>109</v>
      </c>
      <c r="C563" t="s">
        <v>336</v>
      </c>
      <c r="D563">
        <v>94.199996999999996</v>
      </c>
      <c r="E563" t="s">
        <v>396</v>
      </c>
    </row>
    <row r="564" spans="1:5">
      <c r="A564" t="s">
        <v>110</v>
      </c>
      <c r="B564" t="s">
        <v>109</v>
      </c>
      <c r="C564" t="s">
        <v>337</v>
      </c>
      <c r="D564">
        <v>93.900002000000001</v>
      </c>
      <c r="E564" t="s">
        <v>396</v>
      </c>
    </row>
    <row r="565" spans="1:5">
      <c r="A565" t="s">
        <v>110</v>
      </c>
      <c r="B565" t="s">
        <v>109</v>
      </c>
      <c r="C565" t="s">
        <v>338</v>
      </c>
      <c r="D565">
        <v>94.400002000000001</v>
      </c>
      <c r="E565" t="s">
        <v>396</v>
      </c>
    </row>
    <row r="566" spans="1:5">
      <c r="A566" t="s">
        <v>110</v>
      </c>
      <c r="B566" t="s">
        <v>109</v>
      </c>
      <c r="C566" t="s">
        <v>382</v>
      </c>
      <c r="D566">
        <v>93.7</v>
      </c>
      <c r="E566" t="s">
        <v>396</v>
      </c>
    </row>
    <row r="567" spans="1:5">
      <c r="A567" t="s">
        <v>108</v>
      </c>
      <c r="B567" t="s">
        <v>107</v>
      </c>
      <c r="C567" t="s">
        <v>335</v>
      </c>
      <c r="D567">
        <v>92.5</v>
      </c>
      <c r="E567" t="s">
        <v>396</v>
      </c>
    </row>
    <row r="568" spans="1:5">
      <c r="A568" t="s">
        <v>108</v>
      </c>
      <c r="B568" t="s">
        <v>107</v>
      </c>
      <c r="C568" t="s">
        <v>336</v>
      </c>
      <c r="D568">
        <v>94</v>
      </c>
      <c r="E568" t="s">
        <v>396</v>
      </c>
    </row>
    <row r="569" spans="1:5">
      <c r="A569" t="s">
        <v>108</v>
      </c>
      <c r="B569" t="s">
        <v>107</v>
      </c>
      <c r="C569" t="s">
        <v>337</v>
      </c>
      <c r="D569">
        <v>91.5</v>
      </c>
      <c r="E569" t="s">
        <v>396</v>
      </c>
    </row>
    <row r="570" spans="1:5">
      <c r="A570" t="s">
        <v>108</v>
      </c>
      <c r="B570" t="s">
        <v>107</v>
      </c>
      <c r="C570" t="s">
        <v>338</v>
      </c>
      <c r="D570">
        <v>92.699996999999996</v>
      </c>
      <c r="E570" t="s">
        <v>396</v>
      </c>
    </row>
    <row r="571" spans="1:5">
      <c r="A571" t="s">
        <v>108</v>
      </c>
      <c r="B571" t="s">
        <v>107</v>
      </c>
      <c r="C571" t="s">
        <v>382</v>
      </c>
      <c r="D571">
        <v>89.8</v>
      </c>
      <c r="E571" t="s">
        <v>396</v>
      </c>
    </row>
    <row r="572" spans="1:5">
      <c r="A572" t="s">
        <v>106</v>
      </c>
      <c r="B572" t="s">
        <v>105</v>
      </c>
      <c r="C572" t="s">
        <v>335</v>
      </c>
      <c r="D572">
        <v>92.599997999999999</v>
      </c>
      <c r="E572" t="s">
        <v>396</v>
      </c>
    </row>
    <row r="573" spans="1:5">
      <c r="A573" t="s">
        <v>106</v>
      </c>
      <c r="B573" t="s">
        <v>105</v>
      </c>
      <c r="C573" t="s">
        <v>336</v>
      </c>
      <c r="D573">
        <v>91.400002000000001</v>
      </c>
      <c r="E573" t="s">
        <v>396</v>
      </c>
    </row>
    <row r="574" spans="1:5">
      <c r="A574" t="s">
        <v>106</v>
      </c>
      <c r="B574" t="s">
        <v>105</v>
      </c>
      <c r="C574" t="s">
        <v>337</v>
      </c>
      <c r="D574">
        <v>92.400002000000001</v>
      </c>
      <c r="E574" t="s">
        <v>396</v>
      </c>
    </row>
    <row r="575" spans="1:5">
      <c r="A575" t="s">
        <v>106</v>
      </c>
      <c r="B575" t="s">
        <v>105</v>
      </c>
      <c r="C575" t="s">
        <v>338</v>
      </c>
      <c r="D575">
        <v>92.199996999999996</v>
      </c>
      <c r="E575" t="s">
        <v>396</v>
      </c>
    </row>
    <row r="576" spans="1:5">
      <c r="A576" t="s">
        <v>106</v>
      </c>
      <c r="B576" t="s">
        <v>105</v>
      </c>
      <c r="C576" t="s">
        <v>382</v>
      </c>
      <c r="D576">
        <v>92.1</v>
      </c>
      <c r="E576" t="s">
        <v>396</v>
      </c>
    </row>
    <row r="577" spans="1:5">
      <c r="A577" t="s">
        <v>104</v>
      </c>
      <c r="B577" t="s">
        <v>103</v>
      </c>
      <c r="C577" t="s">
        <v>335</v>
      </c>
      <c r="D577">
        <v>93.699996999999996</v>
      </c>
      <c r="E577" t="s">
        <v>396</v>
      </c>
    </row>
    <row r="578" spans="1:5">
      <c r="A578" t="s">
        <v>104</v>
      </c>
      <c r="B578" t="s">
        <v>103</v>
      </c>
      <c r="C578" t="s">
        <v>336</v>
      </c>
      <c r="D578">
        <v>93.900002000000001</v>
      </c>
      <c r="E578" t="s">
        <v>396</v>
      </c>
    </row>
    <row r="579" spans="1:5">
      <c r="A579" t="s">
        <v>104</v>
      </c>
      <c r="B579" t="s">
        <v>103</v>
      </c>
      <c r="C579" t="s">
        <v>337</v>
      </c>
      <c r="D579">
        <v>94.5</v>
      </c>
      <c r="E579" t="s">
        <v>396</v>
      </c>
    </row>
    <row r="580" spans="1:5">
      <c r="A580" t="s">
        <v>104</v>
      </c>
      <c r="B580" t="s">
        <v>103</v>
      </c>
      <c r="C580" t="s">
        <v>338</v>
      </c>
      <c r="D580">
        <v>94.5</v>
      </c>
      <c r="E580" t="s">
        <v>396</v>
      </c>
    </row>
    <row r="581" spans="1:5">
      <c r="A581" t="s">
        <v>104</v>
      </c>
      <c r="B581" t="s">
        <v>103</v>
      </c>
      <c r="C581" t="s">
        <v>382</v>
      </c>
      <c r="D581">
        <v>90.5</v>
      </c>
      <c r="E581" t="s">
        <v>396</v>
      </c>
    </row>
    <row r="582" spans="1:5">
      <c r="A582" t="s">
        <v>102</v>
      </c>
      <c r="B582" t="s">
        <v>101</v>
      </c>
      <c r="C582" t="s">
        <v>335</v>
      </c>
      <c r="D582">
        <v>93.5</v>
      </c>
      <c r="E582" t="s">
        <v>396</v>
      </c>
    </row>
    <row r="583" spans="1:5">
      <c r="A583" t="s">
        <v>102</v>
      </c>
      <c r="B583" t="s">
        <v>101</v>
      </c>
      <c r="C583" t="s">
        <v>336</v>
      </c>
      <c r="D583">
        <v>92.300003000000004</v>
      </c>
      <c r="E583" t="s">
        <v>396</v>
      </c>
    </row>
    <row r="584" spans="1:5">
      <c r="A584" t="s">
        <v>102</v>
      </c>
      <c r="B584" t="s">
        <v>101</v>
      </c>
      <c r="C584" t="s">
        <v>337</v>
      </c>
      <c r="D584">
        <v>92.199996999999996</v>
      </c>
      <c r="E584" t="s">
        <v>396</v>
      </c>
    </row>
    <row r="585" spans="1:5">
      <c r="A585" t="s">
        <v>102</v>
      </c>
      <c r="B585" t="s">
        <v>101</v>
      </c>
      <c r="C585" t="s">
        <v>338</v>
      </c>
      <c r="D585">
        <v>92.400002000000001</v>
      </c>
      <c r="E585" t="s">
        <v>396</v>
      </c>
    </row>
    <row r="586" spans="1:5">
      <c r="A586" t="s">
        <v>102</v>
      </c>
      <c r="B586" t="s">
        <v>101</v>
      </c>
      <c r="C586" t="s">
        <v>382</v>
      </c>
      <c r="D586">
        <v>90.2</v>
      </c>
      <c r="E586" t="s">
        <v>396</v>
      </c>
    </row>
    <row r="587" spans="1:5">
      <c r="A587" t="s">
        <v>100</v>
      </c>
      <c r="B587" t="s">
        <v>99</v>
      </c>
      <c r="C587" t="s">
        <v>335</v>
      </c>
      <c r="D587">
        <v>92.599997999999999</v>
      </c>
      <c r="E587" t="s">
        <v>396</v>
      </c>
    </row>
    <row r="588" spans="1:5">
      <c r="A588" t="s">
        <v>100</v>
      </c>
      <c r="B588" t="s">
        <v>99</v>
      </c>
      <c r="C588" t="s">
        <v>336</v>
      </c>
      <c r="D588">
        <v>93.800003000000004</v>
      </c>
      <c r="E588" t="s">
        <v>396</v>
      </c>
    </row>
    <row r="589" spans="1:5">
      <c r="A589" t="s">
        <v>100</v>
      </c>
      <c r="B589" t="s">
        <v>99</v>
      </c>
      <c r="C589" t="s">
        <v>337</v>
      </c>
      <c r="D589">
        <v>94.300003000000004</v>
      </c>
      <c r="E589" t="s">
        <v>396</v>
      </c>
    </row>
    <row r="590" spans="1:5">
      <c r="A590" t="s">
        <v>100</v>
      </c>
      <c r="B590" t="s">
        <v>99</v>
      </c>
      <c r="C590" t="s">
        <v>338</v>
      </c>
      <c r="D590">
        <v>93.900002000000001</v>
      </c>
      <c r="E590" t="s">
        <v>396</v>
      </c>
    </row>
    <row r="591" spans="1:5">
      <c r="A591" t="s">
        <v>100</v>
      </c>
      <c r="B591" t="s">
        <v>99</v>
      </c>
      <c r="C591" t="s">
        <v>382</v>
      </c>
      <c r="D591">
        <v>92.6</v>
      </c>
      <c r="E591" t="s">
        <v>396</v>
      </c>
    </row>
    <row r="592" spans="1:5">
      <c r="A592" t="s">
        <v>98</v>
      </c>
      <c r="B592" t="s">
        <v>97</v>
      </c>
      <c r="C592" t="s">
        <v>335</v>
      </c>
      <c r="D592">
        <v>93.099997999999999</v>
      </c>
      <c r="E592" t="s">
        <v>396</v>
      </c>
    </row>
    <row r="593" spans="1:5">
      <c r="A593" t="s">
        <v>98</v>
      </c>
      <c r="B593" t="s">
        <v>97</v>
      </c>
      <c r="C593" t="s">
        <v>336</v>
      </c>
      <c r="D593">
        <v>94</v>
      </c>
      <c r="E593" t="s">
        <v>396</v>
      </c>
    </row>
    <row r="594" spans="1:5">
      <c r="A594" t="s">
        <v>98</v>
      </c>
      <c r="B594" t="s">
        <v>97</v>
      </c>
      <c r="C594" t="s">
        <v>337</v>
      </c>
      <c r="D594">
        <v>93.599997999999999</v>
      </c>
      <c r="E594" t="s">
        <v>396</v>
      </c>
    </row>
    <row r="595" spans="1:5">
      <c r="A595" t="s">
        <v>98</v>
      </c>
      <c r="B595" t="s">
        <v>97</v>
      </c>
      <c r="C595" t="s">
        <v>338</v>
      </c>
      <c r="D595">
        <v>93</v>
      </c>
      <c r="E595" t="s">
        <v>396</v>
      </c>
    </row>
    <row r="596" spans="1:5">
      <c r="A596" t="s">
        <v>98</v>
      </c>
      <c r="B596" t="s">
        <v>97</v>
      </c>
      <c r="C596" t="s">
        <v>382</v>
      </c>
      <c r="D596">
        <v>92.1</v>
      </c>
      <c r="E596" t="s">
        <v>396</v>
      </c>
    </row>
    <row r="597" spans="1:5">
      <c r="A597" t="s">
        <v>96</v>
      </c>
      <c r="B597" t="s">
        <v>95</v>
      </c>
      <c r="C597" t="s">
        <v>335</v>
      </c>
      <c r="D597">
        <v>93.5</v>
      </c>
      <c r="E597" t="s">
        <v>396</v>
      </c>
    </row>
    <row r="598" spans="1:5">
      <c r="A598" t="s">
        <v>96</v>
      </c>
      <c r="B598" t="s">
        <v>95</v>
      </c>
      <c r="C598" t="s">
        <v>336</v>
      </c>
      <c r="D598">
        <v>95.099997999999999</v>
      </c>
      <c r="E598" t="s">
        <v>396</v>
      </c>
    </row>
    <row r="599" spans="1:5">
      <c r="A599" t="s">
        <v>96</v>
      </c>
      <c r="B599" t="s">
        <v>95</v>
      </c>
      <c r="C599" t="s">
        <v>337</v>
      </c>
      <c r="D599">
        <v>94.300003000000004</v>
      </c>
      <c r="E599" t="s">
        <v>396</v>
      </c>
    </row>
    <row r="600" spans="1:5">
      <c r="A600" t="s">
        <v>96</v>
      </c>
      <c r="B600" t="s">
        <v>95</v>
      </c>
      <c r="C600" t="s">
        <v>338</v>
      </c>
      <c r="D600">
        <v>93.699996999999996</v>
      </c>
      <c r="E600" t="s">
        <v>396</v>
      </c>
    </row>
    <row r="601" spans="1:5">
      <c r="A601" t="s">
        <v>96</v>
      </c>
      <c r="B601" t="s">
        <v>95</v>
      </c>
      <c r="C601" t="s">
        <v>382</v>
      </c>
      <c r="D601">
        <v>94.2</v>
      </c>
      <c r="E601" t="s">
        <v>396</v>
      </c>
    </row>
    <row r="602" spans="1:5">
      <c r="A602" t="s">
        <v>94</v>
      </c>
      <c r="B602" t="s">
        <v>93</v>
      </c>
      <c r="C602" t="s">
        <v>335</v>
      </c>
      <c r="D602">
        <v>54</v>
      </c>
      <c r="E602" t="s">
        <v>395</v>
      </c>
    </row>
    <row r="603" spans="1:5">
      <c r="A603" t="s">
        <v>94</v>
      </c>
      <c r="B603" t="s">
        <v>93</v>
      </c>
      <c r="C603" t="s">
        <v>336</v>
      </c>
      <c r="D603">
        <v>53.200001</v>
      </c>
      <c r="E603" t="s">
        <v>395</v>
      </c>
    </row>
    <row r="604" spans="1:5">
      <c r="A604" t="s">
        <v>94</v>
      </c>
      <c r="B604" t="s">
        <v>93</v>
      </c>
      <c r="C604" t="s">
        <v>337</v>
      </c>
      <c r="D604">
        <v>53.200001</v>
      </c>
      <c r="E604" t="s">
        <v>395</v>
      </c>
    </row>
    <row r="605" spans="1:5">
      <c r="A605" t="s">
        <v>94</v>
      </c>
      <c r="B605" t="s">
        <v>93</v>
      </c>
      <c r="C605" t="s">
        <v>338</v>
      </c>
      <c r="D605">
        <v>54.900002000000001</v>
      </c>
      <c r="E605" t="s">
        <v>395</v>
      </c>
    </row>
    <row r="606" spans="1:5">
      <c r="A606" t="s">
        <v>94</v>
      </c>
      <c r="B606" t="s">
        <v>93</v>
      </c>
      <c r="C606" t="s">
        <v>382</v>
      </c>
      <c r="D606">
        <v>52.3</v>
      </c>
      <c r="E606" t="s">
        <v>395</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B4:G77"/>
  <sheetViews>
    <sheetView zoomScale="80" zoomScaleNormal="80" workbookViewId="0">
      <selection activeCell="G47" sqref="G47"/>
    </sheetView>
  </sheetViews>
  <sheetFormatPr defaultRowHeight="14.25"/>
  <cols>
    <col min="2" max="2" width="32.86328125" customWidth="1"/>
    <col min="3" max="3" width="10.265625" customWidth="1"/>
    <col min="4" max="4" width="9.73046875" customWidth="1"/>
    <col min="5" max="5" width="10.265625" customWidth="1"/>
    <col min="6" max="6" width="11" customWidth="1"/>
    <col min="7" max="7" width="19.86328125" customWidth="1"/>
    <col min="8" max="8" width="10.265625" bestFit="1" customWidth="1"/>
    <col min="10" max="10" width="21.9296875" customWidth="1"/>
    <col min="12" max="12" width="10.9296875" bestFit="1" customWidth="1"/>
    <col min="13" max="13" width="10.265625" bestFit="1" customWidth="1"/>
  </cols>
  <sheetData>
    <row r="4" spans="2:4">
      <c r="B4" t="s">
        <v>346</v>
      </c>
      <c r="C4" t="s">
        <v>25</v>
      </c>
      <c r="D4" t="s">
        <v>19</v>
      </c>
    </row>
    <row r="5" spans="2:4">
      <c r="B5" t="s">
        <v>360</v>
      </c>
      <c r="C5" t="s">
        <v>335</v>
      </c>
      <c r="D5">
        <v>273530</v>
      </c>
    </row>
    <row r="6" spans="2:4">
      <c r="B6" t="s">
        <v>360</v>
      </c>
      <c r="C6" t="s">
        <v>336</v>
      </c>
      <c r="D6">
        <v>265974</v>
      </c>
    </row>
    <row r="7" spans="2:4">
      <c r="B7" t="s">
        <v>360</v>
      </c>
      <c r="C7" t="s">
        <v>337</v>
      </c>
      <c r="D7">
        <v>294441</v>
      </c>
    </row>
    <row r="8" spans="2:4">
      <c r="B8" t="s">
        <v>360</v>
      </c>
      <c r="C8" t="s">
        <v>338</v>
      </c>
      <c r="D8">
        <v>269584</v>
      </c>
    </row>
    <row r="9" spans="2:4">
      <c r="B9" s="1" t="s">
        <v>381</v>
      </c>
      <c r="C9" s="1" t="s">
        <v>382</v>
      </c>
      <c r="D9" s="1">
        <v>257366</v>
      </c>
    </row>
    <row r="10" spans="2:4">
      <c r="B10" t="s">
        <v>359</v>
      </c>
      <c r="C10" t="s">
        <v>335</v>
      </c>
      <c r="D10">
        <v>0</v>
      </c>
    </row>
    <row r="11" spans="2:4">
      <c r="B11" t="s">
        <v>359</v>
      </c>
      <c r="C11" t="s">
        <v>336</v>
      </c>
      <c r="D11">
        <v>0</v>
      </c>
    </row>
    <row r="12" spans="2:4">
      <c r="B12" t="s">
        <v>359</v>
      </c>
      <c r="C12" t="s">
        <v>337</v>
      </c>
      <c r="D12">
        <v>0</v>
      </c>
    </row>
    <row r="13" spans="2:4">
      <c r="B13" t="s">
        <v>359</v>
      </c>
      <c r="C13" t="s">
        <v>338</v>
      </c>
      <c r="D13">
        <v>89219</v>
      </c>
    </row>
    <row r="14" spans="2:4">
      <c r="B14" s="1" t="s">
        <v>359</v>
      </c>
      <c r="C14" s="1" t="s">
        <v>382</v>
      </c>
      <c r="D14" s="1">
        <v>134712</v>
      </c>
    </row>
    <row r="15" spans="2:4">
      <c r="B15" t="s">
        <v>361</v>
      </c>
      <c r="C15" t="s">
        <v>335</v>
      </c>
      <c r="D15">
        <v>67708</v>
      </c>
    </row>
    <row r="16" spans="2:4">
      <c r="B16" t="s">
        <v>361</v>
      </c>
      <c r="C16" t="s">
        <v>336</v>
      </c>
      <c r="D16">
        <v>69059</v>
      </c>
    </row>
    <row r="17" spans="2:4">
      <c r="B17" t="s">
        <v>361</v>
      </c>
      <c r="C17" t="s">
        <v>337</v>
      </c>
      <c r="D17">
        <v>91913</v>
      </c>
    </row>
    <row r="18" spans="2:4">
      <c r="B18" t="s">
        <v>361</v>
      </c>
      <c r="C18" t="s">
        <v>338</v>
      </c>
      <c r="D18">
        <v>62808</v>
      </c>
    </row>
    <row r="19" spans="2:4">
      <c r="B19" s="1" t="s">
        <v>383</v>
      </c>
      <c r="C19" s="1" t="s">
        <v>382</v>
      </c>
      <c r="D19" s="1">
        <v>67191</v>
      </c>
    </row>
    <row r="20" spans="2:4">
      <c r="B20" t="s">
        <v>362</v>
      </c>
      <c r="C20" t="s">
        <v>335</v>
      </c>
      <c r="D20">
        <v>91662</v>
      </c>
    </row>
    <row r="21" spans="2:4">
      <c r="B21" t="s">
        <v>362</v>
      </c>
      <c r="C21" t="s">
        <v>336</v>
      </c>
      <c r="D21">
        <v>82212</v>
      </c>
    </row>
    <row r="22" spans="2:4">
      <c r="B22" t="s">
        <v>362</v>
      </c>
      <c r="C22" t="s">
        <v>337</v>
      </c>
      <c r="D22">
        <v>78711</v>
      </c>
    </row>
    <row r="23" spans="2:4">
      <c r="B23" t="s">
        <v>362</v>
      </c>
      <c r="C23" t="s">
        <v>338</v>
      </c>
      <c r="D23">
        <v>81426</v>
      </c>
    </row>
    <row r="24" spans="2:4">
      <c r="B24" s="1" t="s">
        <v>384</v>
      </c>
      <c r="C24" s="1" t="s">
        <v>382</v>
      </c>
      <c r="D24" s="1">
        <v>93131</v>
      </c>
    </row>
    <row r="25" spans="2:4">
      <c r="B25" t="s">
        <v>363</v>
      </c>
      <c r="C25" t="s">
        <v>335</v>
      </c>
      <c r="D25">
        <v>84022</v>
      </c>
    </row>
    <row r="26" spans="2:4">
      <c r="B26" t="s">
        <v>363</v>
      </c>
      <c r="C26" t="s">
        <v>336</v>
      </c>
      <c r="D26">
        <v>80218</v>
      </c>
    </row>
    <row r="27" spans="2:4">
      <c r="B27" t="s">
        <v>363</v>
      </c>
      <c r="C27" t="s">
        <v>337</v>
      </c>
      <c r="D27">
        <v>75547</v>
      </c>
    </row>
    <row r="28" spans="2:4">
      <c r="B28" t="s">
        <v>363</v>
      </c>
      <c r="C28" t="s">
        <v>338</v>
      </c>
      <c r="D28">
        <v>73285</v>
      </c>
    </row>
    <row r="29" spans="2:4">
      <c r="B29" s="1" t="s">
        <v>385</v>
      </c>
      <c r="C29" s="1" t="s">
        <v>382</v>
      </c>
      <c r="D29" s="1">
        <v>72493</v>
      </c>
    </row>
    <row r="30" spans="2:4">
      <c r="B30" t="s">
        <v>364</v>
      </c>
      <c r="C30" t="s">
        <v>335</v>
      </c>
      <c r="D30">
        <v>65634</v>
      </c>
    </row>
    <row r="31" spans="2:4">
      <c r="B31" t="s">
        <v>364</v>
      </c>
      <c r="C31" t="s">
        <v>336</v>
      </c>
      <c r="D31">
        <v>61912</v>
      </c>
    </row>
    <row r="32" spans="2:4">
      <c r="B32" t="s">
        <v>364</v>
      </c>
      <c r="C32" t="s">
        <v>337</v>
      </c>
      <c r="D32">
        <v>63994</v>
      </c>
    </row>
    <row r="33" spans="2:4">
      <c r="B33" t="s">
        <v>364</v>
      </c>
      <c r="C33" t="s">
        <v>338</v>
      </c>
      <c r="D33">
        <v>61590</v>
      </c>
    </row>
    <row r="34" spans="2:4">
      <c r="B34" s="1" t="s">
        <v>386</v>
      </c>
      <c r="C34" s="1" t="s">
        <v>382</v>
      </c>
      <c r="D34" s="1">
        <v>60757</v>
      </c>
    </row>
    <row r="35" spans="2:4">
      <c r="B35" t="s">
        <v>365</v>
      </c>
      <c r="C35" t="s">
        <v>335</v>
      </c>
      <c r="D35">
        <v>53782</v>
      </c>
    </row>
    <row r="36" spans="2:4">
      <c r="B36" t="s">
        <v>365</v>
      </c>
      <c r="C36" t="s">
        <v>336</v>
      </c>
      <c r="D36">
        <v>54588</v>
      </c>
    </row>
    <row r="37" spans="2:4">
      <c r="B37" t="s">
        <v>365</v>
      </c>
      <c r="C37" t="s">
        <v>337</v>
      </c>
      <c r="D37">
        <v>62232</v>
      </c>
    </row>
    <row r="38" spans="2:4">
      <c r="B38" t="s">
        <v>365</v>
      </c>
      <c r="C38" t="s">
        <v>338</v>
      </c>
      <c r="D38">
        <v>57357</v>
      </c>
    </row>
    <row r="39" spans="2:4">
      <c r="B39" s="1" t="s">
        <v>387</v>
      </c>
      <c r="C39" s="1" t="s">
        <v>382</v>
      </c>
      <c r="D39" s="1">
        <v>65327</v>
      </c>
    </row>
    <row r="40" spans="2:4">
      <c r="B40" t="s">
        <v>366</v>
      </c>
      <c r="C40" t="s">
        <v>335</v>
      </c>
      <c r="D40">
        <v>39573</v>
      </c>
    </row>
    <row r="41" spans="2:4">
      <c r="B41" t="s">
        <v>366</v>
      </c>
      <c r="C41" t="s">
        <v>336</v>
      </c>
      <c r="D41">
        <v>35021</v>
      </c>
    </row>
    <row r="42" spans="2:4">
      <c r="B42" t="s">
        <v>366</v>
      </c>
      <c r="C42" t="s">
        <v>337</v>
      </c>
      <c r="D42">
        <v>40441</v>
      </c>
    </row>
    <row r="43" spans="2:4">
      <c r="B43" t="s">
        <v>366</v>
      </c>
      <c r="C43" t="s">
        <v>338</v>
      </c>
      <c r="D43">
        <v>40877</v>
      </c>
    </row>
    <row r="44" spans="2:4">
      <c r="B44" s="1" t="s">
        <v>388</v>
      </c>
      <c r="C44" s="1" t="s">
        <v>382</v>
      </c>
      <c r="D44" s="1">
        <v>41826</v>
      </c>
    </row>
    <row r="45" spans="2:4">
      <c r="B45" t="s">
        <v>367</v>
      </c>
      <c r="C45" t="s">
        <v>335</v>
      </c>
      <c r="D45">
        <v>29950</v>
      </c>
    </row>
    <row r="46" spans="2:4">
      <c r="B46" t="s">
        <v>367</v>
      </c>
      <c r="C46" t="s">
        <v>336</v>
      </c>
      <c r="D46">
        <v>30182</v>
      </c>
    </row>
    <row r="47" spans="2:4">
      <c r="B47" t="s">
        <v>367</v>
      </c>
      <c r="C47" t="s">
        <v>337</v>
      </c>
      <c r="D47">
        <v>35135</v>
      </c>
    </row>
    <row r="48" spans="2:4">
      <c r="B48" t="s">
        <v>367</v>
      </c>
      <c r="C48" t="s">
        <v>338</v>
      </c>
      <c r="D48">
        <v>38378</v>
      </c>
    </row>
    <row r="49" spans="2:4">
      <c r="B49" s="1" t="s">
        <v>389</v>
      </c>
      <c r="C49" s="1" t="s">
        <v>382</v>
      </c>
      <c r="D49" s="1">
        <v>41850</v>
      </c>
    </row>
    <row r="50" spans="2:4">
      <c r="B50" t="s">
        <v>368</v>
      </c>
      <c r="C50" t="s">
        <v>335</v>
      </c>
      <c r="D50">
        <v>21111</v>
      </c>
    </row>
    <row r="51" spans="2:4">
      <c r="B51" t="s">
        <v>368</v>
      </c>
      <c r="C51" t="s">
        <v>336</v>
      </c>
      <c r="D51">
        <v>19297</v>
      </c>
    </row>
    <row r="52" spans="2:4">
      <c r="B52" t="s">
        <v>368</v>
      </c>
      <c r="C52" t="s">
        <v>337</v>
      </c>
      <c r="D52">
        <v>0</v>
      </c>
    </row>
    <row r="53" spans="2:4">
      <c r="B53" t="s">
        <v>368</v>
      </c>
      <c r="C53" t="s">
        <v>338</v>
      </c>
      <c r="D53">
        <v>0</v>
      </c>
    </row>
    <row r="54" spans="2:4">
      <c r="B54" s="1" t="s">
        <v>390</v>
      </c>
      <c r="C54" s="1" t="s">
        <v>382</v>
      </c>
      <c r="D54" s="1">
        <v>0</v>
      </c>
    </row>
    <row r="55" spans="2:4">
      <c r="B55" t="s">
        <v>369</v>
      </c>
      <c r="C55" t="s">
        <v>335</v>
      </c>
      <c r="D55">
        <v>0</v>
      </c>
    </row>
    <row r="56" spans="2:4">
      <c r="B56" t="s">
        <v>369</v>
      </c>
      <c r="C56" t="s">
        <v>336</v>
      </c>
      <c r="D56">
        <v>0</v>
      </c>
    </row>
    <row r="57" spans="2:4">
      <c r="B57" t="s">
        <v>369</v>
      </c>
      <c r="C57" t="s">
        <v>337</v>
      </c>
      <c r="D57">
        <v>22280</v>
      </c>
    </row>
    <row r="58" spans="2:4">
      <c r="B58" t="s">
        <v>369</v>
      </c>
      <c r="C58" t="s">
        <v>338</v>
      </c>
      <c r="D58">
        <v>24771</v>
      </c>
    </row>
    <row r="59" spans="2:4">
      <c r="B59" s="1" t="s">
        <v>391</v>
      </c>
      <c r="C59" s="1" t="s">
        <v>382</v>
      </c>
      <c r="D59" s="1">
        <v>18723</v>
      </c>
    </row>
    <row r="60" spans="2:4">
      <c r="B60" t="s">
        <v>370</v>
      </c>
      <c r="C60" t="s">
        <v>335</v>
      </c>
      <c r="D60">
        <v>19006</v>
      </c>
    </row>
    <row r="61" spans="2:4">
      <c r="B61" t="s">
        <v>370</v>
      </c>
      <c r="C61" t="s">
        <v>336</v>
      </c>
      <c r="D61">
        <v>20080</v>
      </c>
    </row>
    <row r="62" spans="2:4">
      <c r="B62" t="s">
        <v>370</v>
      </c>
      <c r="C62" t="s">
        <v>337</v>
      </c>
      <c r="D62">
        <v>20464</v>
      </c>
    </row>
    <row r="63" spans="2:4">
      <c r="B63" t="s">
        <v>370</v>
      </c>
      <c r="C63" t="s">
        <v>338</v>
      </c>
      <c r="D63">
        <v>0</v>
      </c>
    </row>
    <row r="64" spans="2:4">
      <c r="B64" s="1" t="s">
        <v>392</v>
      </c>
      <c r="C64" s="1" t="s">
        <v>382</v>
      </c>
      <c r="D64" s="1">
        <v>0</v>
      </c>
    </row>
    <row r="65" spans="2:7">
      <c r="B65" s="1" t="s">
        <v>393</v>
      </c>
      <c r="C65" s="1" t="s">
        <v>335</v>
      </c>
      <c r="D65" s="1">
        <v>0</v>
      </c>
    </row>
    <row r="66" spans="2:7">
      <c r="B66" s="1" t="s">
        <v>393</v>
      </c>
      <c r="C66" s="1" t="s">
        <v>336</v>
      </c>
      <c r="D66" s="1">
        <v>0</v>
      </c>
    </row>
    <row r="67" spans="2:7">
      <c r="B67" s="1" t="s">
        <v>393</v>
      </c>
      <c r="C67" s="1" t="s">
        <v>337</v>
      </c>
      <c r="D67" s="1">
        <v>0</v>
      </c>
    </row>
    <row r="68" spans="2:7">
      <c r="B68" s="1" t="s">
        <v>393</v>
      </c>
      <c r="C68" s="1" t="s">
        <v>338</v>
      </c>
      <c r="D68" s="1">
        <v>0</v>
      </c>
    </row>
    <row r="69" spans="2:7">
      <c r="B69" s="1" t="s">
        <v>393</v>
      </c>
      <c r="C69" s="1" t="s">
        <v>382</v>
      </c>
      <c r="D69" s="1">
        <v>22310</v>
      </c>
    </row>
    <row r="70" spans="2:7">
      <c r="B70" t="s">
        <v>371</v>
      </c>
      <c r="C70" t="s">
        <v>335</v>
      </c>
      <c r="D70">
        <v>131744</v>
      </c>
    </row>
    <row r="71" spans="2:7">
      <c r="B71" t="s">
        <v>371</v>
      </c>
      <c r="C71" t="s">
        <v>336</v>
      </c>
      <c r="D71">
        <v>131067</v>
      </c>
    </row>
    <row r="72" spans="2:7">
      <c r="B72" t="s">
        <v>371</v>
      </c>
      <c r="C72" t="s">
        <v>337</v>
      </c>
      <c r="D72">
        <v>135096</v>
      </c>
    </row>
    <row r="73" spans="2:7">
      <c r="B73" t="s">
        <v>371</v>
      </c>
      <c r="C73" t="s">
        <v>338</v>
      </c>
      <c r="D73">
        <v>147566</v>
      </c>
    </row>
    <row r="74" spans="2:7">
      <c r="B74" s="1" t="s">
        <v>31</v>
      </c>
      <c r="C74" s="1" t="s">
        <v>382</v>
      </c>
      <c r="D74" s="1">
        <v>168836</v>
      </c>
    </row>
    <row r="77" spans="2:7" ht="15.75">
      <c r="B77" s="40" t="s">
        <v>68</v>
      </c>
      <c r="C77" s="64">
        <f>SUMIF(C5:C74, "2013/14", D5:D74)</f>
        <v>877722</v>
      </c>
      <c r="D77" s="64">
        <f>SUMIF(C5:C74, "2014/15", D5:D74)</f>
        <v>849610</v>
      </c>
      <c r="E77" s="63">
        <f>SUMIF(C5:C74, "2015/16", D5:D74)</f>
        <v>920254</v>
      </c>
      <c r="F77" s="62">
        <f>SUMIF(C5:C74, "2016/17", D5:D74)</f>
        <v>946861</v>
      </c>
      <c r="G77" s="62">
        <f>SUMIF(C5:C74, "2017/18", D5:D74)</f>
        <v>1044522</v>
      </c>
    </row>
  </sheetData>
  <pageMargins left="0.7" right="0.7" top="0.75" bottom="0.75" header="0.3" footer="0.3"/>
  <pageSetup paperSize="9"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nformation_x0020_classification xmlns="3a815c5e-d662-4277-87a3-225608cc0d7c" xsi:nil="true"/>
    <To xmlns="341f3a21-500e-418d-b220-102a9842abf4" xsi:nil="true"/>
    <From xmlns="341f3a21-500e-418d-b220-102a9842abf4" xsi:nil="true"/>
    <SentOn xmlns="341f3a21-500e-418d-b220-102a9842abf4" xsi:nil="true"/>
    <ReceivedTime xmlns="341f3a21-500e-418d-b220-102a9842abf4" xsi:nil="true"/>
    <Attach_x0020_count xmlns="ab78cb0a-34de-4e01-bbe0-88a1b7d3961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Working document" ma:contentTypeID="0x010100988E3497602937438538C97EF579A45E004758EA9C4D263A4288924304A7A32156" ma:contentTypeVersion="3" ma:contentTypeDescription="Short term documents supporting project or function" ma:contentTypeScope="" ma:versionID="932f9301c61717e40de4b41a32acf76b">
  <xsd:schema xmlns:xsd="http://www.w3.org/2001/XMLSchema" xmlns:xs="http://www.w3.org/2001/XMLSchema" xmlns:p="http://schemas.microsoft.com/office/2006/metadata/properties" xmlns:ns2="3a815c5e-d662-4277-87a3-225608cc0d7c" xmlns:ns4="341f3a21-500e-418d-b220-102a9842abf4" xmlns:ns5="ab78cb0a-34de-4e01-bbe0-88a1b7d3961c" targetNamespace="http://schemas.microsoft.com/office/2006/metadata/properties" ma:root="true" ma:fieldsID="dba847f376dabecbed41f22db8ff6748" ns2:_="" ns4:_="" ns5:_="">
    <xsd:import namespace="3a815c5e-d662-4277-87a3-225608cc0d7c"/>
    <xsd:import namespace="341f3a21-500e-418d-b220-102a9842abf4"/>
    <xsd:import namespace="ab78cb0a-34de-4e01-bbe0-88a1b7d3961c"/>
    <xsd:element name="properties">
      <xsd:complexType>
        <xsd:sequence>
          <xsd:element name="documentManagement">
            <xsd:complexType>
              <xsd:all>
                <xsd:element ref="ns2:Information_x0020_classification" minOccurs="0"/>
                <xsd:element ref="ns4:From" minOccurs="0"/>
                <xsd:element ref="ns4:SentOn" minOccurs="0"/>
                <xsd:element ref="ns4:To" minOccurs="0"/>
                <xsd:element ref="ns4:ReceivedTime" minOccurs="0"/>
                <xsd:element ref="ns5:Attach_x0020_cou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815c5e-d662-4277-87a3-225608cc0d7c" elementFormDefault="qualified">
    <xsd:import namespace="http://schemas.microsoft.com/office/2006/documentManagement/types"/>
    <xsd:import namespace="http://schemas.microsoft.com/office/infopath/2007/PartnerControls"/>
    <xsd:element name="Information_x0020_classification" ma:index="1" nillable="true" ma:displayName="Information classification" ma:format="Dropdown" ma:internalName="Information_x0020_classification">
      <xsd:simpleType>
        <xsd:restriction base="dms:Choice">
          <xsd:enumeration value="Highly sensitive"/>
          <xsd:enumeration value="Confidential"/>
          <xsd:enumeration value="Protected"/>
        </xsd:restriction>
      </xsd:simpleType>
    </xsd:element>
  </xsd:schema>
  <xsd:schema xmlns:xsd="http://www.w3.org/2001/XMLSchema" xmlns:xs="http://www.w3.org/2001/XMLSchema" xmlns:dms="http://schemas.microsoft.com/office/2006/documentManagement/types" xmlns:pc="http://schemas.microsoft.com/office/infopath/2007/PartnerControls" targetNamespace="341f3a21-500e-418d-b220-102a9842abf4" elementFormDefault="qualified">
    <xsd:import namespace="http://schemas.microsoft.com/office/2006/documentManagement/types"/>
    <xsd:import namespace="http://schemas.microsoft.com/office/infopath/2007/PartnerControls"/>
    <xsd:element name="From" ma:index="9" nillable="true" ma:displayName="From" ma:description="Auto-populated by saved email" ma:internalName="From">
      <xsd:simpleType>
        <xsd:restriction base="dms:Text">
          <xsd:maxLength value="255"/>
        </xsd:restriction>
      </xsd:simpleType>
    </xsd:element>
    <xsd:element name="SentOn" ma:index="10" nillable="true" ma:displayName="SentOn" ma:description="Auto-populated by saved email" ma:format="DateTime" ma:internalName="SentOn">
      <xsd:simpleType>
        <xsd:restriction base="dms:DateTime"/>
      </xsd:simpleType>
    </xsd:element>
    <xsd:element name="To" ma:index="11" nillable="true" ma:displayName="To" ma:description="Auto-populated by saved email" ma:internalName="To">
      <xsd:simpleType>
        <xsd:restriction base="dms:Text">
          <xsd:maxLength value="255"/>
        </xsd:restriction>
      </xsd:simpleType>
    </xsd:element>
    <xsd:element name="ReceivedTime" ma:index="12" nillable="true" ma:displayName="ReceivedTime" ma:description="Auto-populated by saved email" ma:format="DateTime" ma:internalName="ReceivedTim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b78cb0a-34de-4e01-bbe0-88a1b7d3961c" elementFormDefault="qualified">
    <xsd:import namespace="http://schemas.microsoft.com/office/2006/documentManagement/types"/>
    <xsd:import namespace="http://schemas.microsoft.com/office/infopath/2007/PartnerControls"/>
    <xsd:element name="Attach_x0020_count" ma:index="13" nillable="true" ma:displayName="Attach count" ma:decimals="0" ma:description="Auto-populated by saved email" ma:internalName="Attach_x0020_count">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8" ma:displayName="Author"/>
        <xsd:element ref="dcterms:created" minOccurs="0" maxOccurs="1"/>
        <xsd:element ref="dc:identifier" minOccurs="0" maxOccurs="1"/>
        <xsd:element name="contentType" minOccurs="0" maxOccurs="1" type="xsd:string" ma:index="4"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DE1D03-4788-4970-A496-F6C2DE5DC9B2}">
  <ds:schemaRefs>
    <ds:schemaRef ds:uri="http://purl.org/dc/terms/"/>
    <ds:schemaRef ds:uri="3a815c5e-d662-4277-87a3-225608cc0d7c"/>
    <ds:schemaRef ds:uri="http://schemas.microsoft.com/office/2006/documentManagement/types"/>
    <ds:schemaRef ds:uri="http://schemas.microsoft.com/office/infopath/2007/PartnerControls"/>
    <ds:schemaRef ds:uri="ab78cb0a-34de-4e01-bbe0-88a1b7d3961c"/>
    <ds:schemaRef ds:uri="http://purl.org/dc/elements/1.1/"/>
    <ds:schemaRef ds:uri="http://schemas.openxmlformats.org/package/2006/metadata/core-properties"/>
    <ds:schemaRef ds:uri="341f3a21-500e-418d-b220-102a9842abf4"/>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3BB9F2B0-7BB4-4313-90A3-1D817BCFE1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815c5e-d662-4277-87a3-225608cc0d7c"/>
    <ds:schemaRef ds:uri="341f3a21-500e-418d-b220-102a9842abf4"/>
    <ds:schemaRef ds:uri="ab78cb0a-34de-4e01-bbe0-88a1b7d396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01DEB05-A07D-4E61-BBE9-E46CC0EDA7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Parcel Prices (2)</vt:lpstr>
      <vt:lpstr>Letter Prices</vt:lpstr>
      <vt:lpstr>Letter Prices (2)</vt:lpstr>
      <vt:lpstr>Parcel Prices</vt:lpstr>
      <vt:lpstr>Business prices</vt:lpstr>
      <vt:lpstr>Access Prices</vt:lpstr>
      <vt:lpstr>RM 1C PCA</vt:lpstr>
      <vt:lpstr>RM 1C PCA (2)</vt:lpstr>
      <vt:lpstr>Complaints</vt:lpstr>
      <vt:lpstr>Volume-Revenue - Product Group</vt:lpstr>
      <vt:lpstr>Volume-Revenue - Format</vt:lpstr>
      <vt:lpstr>Volume-Revenue - Letter types</vt:lpstr>
      <vt:lpstr>QoS</vt:lpstr>
      <vt:lpstr>'RM 1C PCA'!Criteria</vt:lpstr>
      <vt:lpstr>'RM 1C PCA (2)'!Criteria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Gianpiero Roscelli</dc:creator>
  <cp:lastModifiedBy>Jessica Jones</cp:lastModifiedBy>
  <dcterms:created xsi:type="dcterms:W3CDTF">2016-08-24T13:23:15Z</dcterms:created>
  <dcterms:modified xsi:type="dcterms:W3CDTF">2018-11-26T15:33:33Z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0x010100988E3497602937438538C97EF579A45E004758EA9C4D263A4288924304A7A32156</vt:lpwstr>
  </property>
</Properties>
</file>